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Password="F1E1" lockStructure="1"/>
  <bookViews>
    <workbookView xWindow="0" yWindow="0" windowWidth="19200" windowHeight="6000"/>
  </bookViews>
  <sheets>
    <sheet name="Symulacja" sheetId="3" r:id="rId1"/>
    <sheet name="Harmonogramy spłat" sheetId="1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5" l="1"/>
  <c r="B12" i="15"/>
  <c r="I5" i="15" s="1"/>
  <c r="R5" i="15" s="1"/>
  <c r="B10" i="15"/>
  <c r="L2" i="15" l="1"/>
  <c r="E20" i="3"/>
  <c r="B9" i="15" s="1"/>
  <c r="T6" i="15" l="1"/>
  <c r="M6" i="15" s="1"/>
  <c r="N7" i="15"/>
  <c r="G6" i="15"/>
  <c r="F6" i="15"/>
  <c r="I6" i="15" s="1"/>
  <c r="E7" i="15"/>
  <c r="H6" i="15" l="1"/>
  <c r="N8" i="15"/>
  <c r="E8" i="15"/>
  <c r="G7" i="15"/>
  <c r="F7" i="15"/>
  <c r="D29" i="3" l="1"/>
  <c r="H7" i="15"/>
  <c r="N9" i="15"/>
  <c r="E9" i="15"/>
  <c r="F8" i="15"/>
  <c r="I7" i="15"/>
  <c r="I8" i="15" l="1"/>
  <c r="G9" i="15" s="1"/>
  <c r="N10" i="15"/>
  <c r="G8" i="15"/>
  <c r="H8" i="15" s="1"/>
  <c r="F9" i="15"/>
  <c r="E10" i="15"/>
  <c r="D22" i="3"/>
  <c r="I9" i="15" l="1"/>
  <c r="G10" i="15" s="1"/>
  <c r="H9" i="15"/>
  <c r="B11" i="15"/>
  <c r="N11" i="15"/>
  <c r="E11" i="15"/>
  <c r="F10" i="15"/>
  <c r="O6" i="15" l="1"/>
  <c r="R6" i="15" s="1"/>
  <c r="O8" i="15"/>
  <c r="H10" i="15"/>
  <c r="O9" i="15"/>
  <c r="O7" i="15"/>
  <c r="O10" i="15"/>
  <c r="O11" i="15"/>
  <c r="I10" i="15"/>
  <c r="G11" i="15" s="1"/>
  <c r="N12" i="15"/>
  <c r="E12" i="15"/>
  <c r="F11" i="15"/>
  <c r="P7" i="15" l="1"/>
  <c r="Q7" i="15" s="1"/>
  <c r="T7" i="15"/>
  <c r="R7" i="15"/>
  <c r="O12" i="15"/>
  <c r="M12" i="15"/>
  <c r="H11" i="15"/>
  <c r="N13" i="15"/>
  <c r="I11" i="15"/>
  <c r="G12" i="15" s="1"/>
  <c r="F12" i="15"/>
  <c r="E13" i="15"/>
  <c r="M7" i="15" l="1"/>
  <c r="P8" i="15" s="1"/>
  <c r="Q8" i="15" s="1"/>
  <c r="S7" i="15"/>
  <c r="R8" i="15"/>
  <c r="T8" i="15"/>
  <c r="O13" i="15"/>
  <c r="H12" i="15"/>
  <c r="I12" i="15"/>
  <c r="G13" i="15" s="1"/>
  <c r="E14" i="15"/>
  <c r="F13" i="15"/>
  <c r="N14" i="15"/>
  <c r="M8" i="15" l="1"/>
  <c r="P9" i="15" s="1"/>
  <c r="Q9" i="15" s="1"/>
  <c r="S8" i="15"/>
  <c r="T9" i="15"/>
  <c r="M9" i="15" s="1"/>
  <c r="R9" i="15"/>
  <c r="O14" i="15"/>
  <c r="I13" i="15"/>
  <c r="G14" i="15" s="1"/>
  <c r="N15" i="15"/>
  <c r="H13" i="15"/>
  <c r="F14" i="15"/>
  <c r="E15" i="15"/>
  <c r="R10" i="15" l="1"/>
  <c r="T10" i="15"/>
  <c r="P10" i="15"/>
  <c r="Q10" i="15" s="1"/>
  <c r="S9" i="15"/>
  <c r="O15" i="15"/>
  <c r="H14" i="15"/>
  <c r="I14" i="15"/>
  <c r="G15" i="15" s="1"/>
  <c r="E16" i="15"/>
  <c r="F15" i="15"/>
  <c r="N16" i="15"/>
  <c r="M10" i="15" l="1"/>
  <c r="P11" i="15" s="1"/>
  <c r="Q11" i="15" s="1"/>
  <c r="T11" i="15"/>
  <c r="R11" i="15"/>
  <c r="S10" i="15"/>
  <c r="O16" i="15"/>
  <c r="M16" i="15"/>
  <c r="I15" i="15"/>
  <c r="G16" i="15" s="1"/>
  <c r="H15" i="15"/>
  <c r="N17" i="15"/>
  <c r="F16" i="15"/>
  <c r="E17" i="15"/>
  <c r="M11" i="15" l="1"/>
  <c r="P12" i="15" s="1"/>
  <c r="Q12" i="15" s="1"/>
  <c r="D30" i="3" s="1"/>
  <c r="S11" i="15"/>
  <c r="T12" i="15"/>
  <c r="R12" i="15"/>
  <c r="O17" i="15"/>
  <c r="M17" i="15"/>
  <c r="I16" i="15"/>
  <c r="G17" i="15" s="1"/>
  <c r="H16" i="15"/>
  <c r="E18" i="15"/>
  <c r="F17" i="15"/>
  <c r="N18" i="15"/>
  <c r="S12" i="15" l="1"/>
  <c r="P13" i="15"/>
  <c r="Q13" i="15" s="1"/>
  <c r="R13" i="15"/>
  <c r="T13" i="15"/>
  <c r="O18" i="15"/>
  <c r="M18" i="15"/>
  <c r="H17" i="15"/>
  <c r="I17" i="15"/>
  <c r="G18" i="15" s="1"/>
  <c r="F18" i="15"/>
  <c r="E19" i="15"/>
  <c r="N19" i="15"/>
  <c r="M13" i="15" l="1"/>
  <c r="P14" i="15" s="1"/>
  <c r="Q14" i="15" s="1"/>
  <c r="R14" i="15"/>
  <c r="T14" i="15"/>
  <c r="M14" i="15" s="1"/>
  <c r="S13" i="15"/>
  <c r="O19" i="15"/>
  <c r="M19" i="15"/>
  <c r="I18" i="15"/>
  <c r="G19" i="15" s="1"/>
  <c r="H18" i="15"/>
  <c r="E20" i="15"/>
  <c r="F19" i="15"/>
  <c r="N20" i="15"/>
  <c r="P15" i="15" l="1"/>
  <c r="Q15" i="15" s="1"/>
  <c r="T15" i="15"/>
  <c r="M15" i="15" s="1"/>
  <c r="R15" i="15"/>
  <c r="S14" i="15"/>
  <c r="O20" i="15"/>
  <c r="M20" i="15"/>
  <c r="I19" i="15"/>
  <c r="G20" i="15" s="1"/>
  <c r="N21" i="15"/>
  <c r="H19" i="15"/>
  <c r="F20" i="15"/>
  <c r="E21" i="15"/>
  <c r="P16" i="15" l="1"/>
  <c r="Q16" i="15" s="1"/>
  <c r="R16" i="15"/>
  <c r="T16" i="15"/>
  <c r="S15" i="15"/>
  <c r="O21" i="15"/>
  <c r="M21" i="15"/>
  <c r="I20" i="15"/>
  <c r="G21" i="15" s="1"/>
  <c r="H20" i="15"/>
  <c r="E22" i="15"/>
  <c r="F21" i="15"/>
  <c r="N22" i="15"/>
  <c r="T17" i="15" l="1"/>
  <c r="R17" i="15"/>
  <c r="P17" i="15"/>
  <c r="Q17" i="15" s="1"/>
  <c r="S16" i="15"/>
  <c r="O22" i="15"/>
  <c r="M22" i="15"/>
  <c r="I21" i="15"/>
  <c r="G22" i="15" s="1"/>
  <c r="N23" i="15"/>
  <c r="H21" i="15"/>
  <c r="F22" i="15"/>
  <c r="E23" i="15"/>
  <c r="S17" i="15" l="1"/>
  <c r="P18" i="15"/>
  <c r="Q18" i="15" s="1"/>
  <c r="T18" i="15"/>
  <c r="R18" i="15"/>
  <c r="O23" i="15"/>
  <c r="I22" i="15"/>
  <c r="G23" i="15" s="1"/>
  <c r="M23" i="15"/>
  <c r="H22" i="15"/>
  <c r="E24" i="15"/>
  <c r="F23" i="15"/>
  <c r="N24" i="15"/>
  <c r="P19" i="15" l="1"/>
  <c r="Q19" i="15" s="1"/>
  <c r="T19" i="15"/>
  <c r="R19" i="15"/>
  <c r="S18" i="15"/>
  <c r="O24" i="15"/>
  <c r="I23" i="15"/>
  <c r="G24" i="15" s="1"/>
  <c r="M24" i="15"/>
  <c r="H23" i="15"/>
  <c r="N25" i="15"/>
  <c r="F24" i="15"/>
  <c r="E25" i="15"/>
  <c r="P20" i="15" l="1"/>
  <c r="Q20" i="15" s="1"/>
  <c r="T20" i="15"/>
  <c r="R20" i="15"/>
  <c r="S19" i="15"/>
  <c r="O25" i="15"/>
  <c r="I24" i="15"/>
  <c r="G25" i="15" s="1"/>
  <c r="M25" i="15"/>
  <c r="H24" i="15"/>
  <c r="N26" i="15"/>
  <c r="E26" i="15"/>
  <c r="F25" i="15"/>
  <c r="P21" i="15" l="1"/>
  <c r="Q21" i="15" s="1"/>
  <c r="T21" i="15"/>
  <c r="R21" i="15"/>
  <c r="S20" i="15"/>
  <c r="O26" i="15"/>
  <c r="I25" i="15"/>
  <c r="G26" i="15" s="1"/>
  <c r="M26" i="15"/>
  <c r="H25" i="15"/>
  <c r="N27" i="15"/>
  <c r="F26" i="15"/>
  <c r="E27" i="15"/>
  <c r="S21" i="15" l="1"/>
  <c r="P22" i="15"/>
  <c r="Q22" i="15" s="1"/>
  <c r="R22" i="15"/>
  <c r="T22" i="15"/>
  <c r="I26" i="15"/>
  <c r="G27" i="15" s="1"/>
  <c r="O27" i="15"/>
  <c r="M27" i="15"/>
  <c r="H26" i="15"/>
  <c r="E28" i="15"/>
  <c r="F27" i="15"/>
  <c r="N28" i="15"/>
  <c r="P23" i="15" l="1"/>
  <c r="Q23" i="15" s="1"/>
  <c r="T23" i="15"/>
  <c r="R23" i="15"/>
  <c r="S22" i="15"/>
  <c r="I27" i="15"/>
  <c r="G28" i="15" s="1"/>
  <c r="O28" i="15"/>
  <c r="M28" i="15"/>
  <c r="H27" i="15"/>
  <c r="N29" i="15"/>
  <c r="F28" i="15"/>
  <c r="E29" i="15"/>
  <c r="P24" i="15" l="1"/>
  <c r="Q24" i="15" s="1"/>
  <c r="T24" i="15"/>
  <c r="R24" i="15"/>
  <c r="S23" i="15"/>
  <c r="I28" i="15"/>
  <c r="G29" i="15" s="1"/>
  <c r="O29" i="15"/>
  <c r="M29" i="15"/>
  <c r="H28" i="15"/>
  <c r="N30" i="15"/>
  <c r="E30" i="15"/>
  <c r="F29" i="15"/>
  <c r="P25" i="15" l="1"/>
  <c r="Q25" i="15" s="1"/>
  <c r="T25" i="15"/>
  <c r="R25" i="15"/>
  <c r="S24" i="15"/>
  <c r="I29" i="15"/>
  <c r="G30" i="15" s="1"/>
  <c r="O30" i="15"/>
  <c r="M30" i="15"/>
  <c r="N31" i="15"/>
  <c r="F30" i="15"/>
  <c r="E31" i="15"/>
  <c r="H29" i="15"/>
  <c r="I30" i="15" l="1"/>
  <c r="G31" i="15" s="1"/>
  <c r="P26" i="15"/>
  <c r="Q26" i="15" s="1"/>
  <c r="T26" i="15"/>
  <c r="R26" i="15"/>
  <c r="S25" i="15"/>
  <c r="O31" i="15"/>
  <c r="M31" i="15"/>
  <c r="H30" i="15"/>
  <c r="E32" i="15"/>
  <c r="F31" i="15"/>
  <c r="N32" i="15"/>
  <c r="I31" i="15" l="1"/>
  <c r="G32" i="15" s="1"/>
  <c r="P27" i="15"/>
  <c r="Q27" i="15" s="1"/>
  <c r="T27" i="15"/>
  <c r="R27" i="15"/>
  <c r="S26" i="15"/>
  <c r="O32" i="15"/>
  <c r="M32" i="15"/>
  <c r="H31" i="15"/>
  <c r="N33" i="15"/>
  <c r="F32" i="15"/>
  <c r="E33" i="15"/>
  <c r="I32" i="15" l="1"/>
  <c r="G33" i="15" s="1"/>
  <c r="P28" i="15"/>
  <c r="Q28" i="15" s="1"/>
  <c r="T28" i="15"/>
  <c r="R28" i="15"/>
  <c r="S27" i="15"/>
  <c r="O33" i="15"/>
  <c r="M33" i="15"/>
  <c r="H32" i="15"/>
  <c r="N34" i="15"/>
  <c r="E34" i="15"/>
  <c r="F33" i="15"/>
  <c r="P29" i="15" l="1"/>
  <c r="Q29" i="15" s="1"/>
  <c r="T29" i="15"/>
  <c r="R29" i="15"/>
  <c r="S28" i="15"/>
  <c r="O34" i="15"/>
  <c r="M34" i="15"/>
  <c r="H33" i="15"/>
  <c r="I33" i="15"/>
  <c r="N35" i="15"/>
  <c r="F34" i="15"/>
  <c r="E35" i="15"/>
  <c r="P30" i="15" l="1"/>
  <c r="Q30" i="15" s="1"/>
  <c r="T30" i="15"/>
  <c r="R30" i="15"/>
  <c r="S29" i="15"/>
  <c r="O35" i="15"/>
  <c r="M35" i="15"/>
  <c r="I34" i="15"/>
  <c r="G35" i="15" s="1"/>
  <c r="G34" i="15"/>
  <c r="H34" i="15" s="1"/>
  <c r="E36" i="15"/>
  <c r="F35" i="15"/>
  <c r="N36" i="15"/>
  <c r="S30" i="15" l="1"/>
  <c r="P31" i="15"/>
  <c r="Q31" i="15" s="1"/>
  <c r="R31" i="15"/>
  <c r="T31" i="15"/>
  <c r="O36" i="15"/>
  <c r="M36" i="15"/>
  <c r="I35" i="15"/>
  <c r="G36" i="15" s="1"/>
  <c r="H35" i="15"/>
  <c r="N37" i="15"/>
  <c r="F36" i="15"/>
  <c r="E37" i="15"/>
  <c r="P32" i="15" l="1"/>
  <c r="Q32" i="15" s="1"/>
  <c r="T32" i="15"/>
  <c r="R32" i="15"/>
  <c r="S31" i="15"/>
  <c r="O37" i="15"/>
  <c r="M37" i="15"/>
  <c r="I36" i="15"/>
  <c r="G37" i="15" s="1"/>
  <c r="H36" i="15"/>
  <c r="E38" i="15"/>
  <c r="F37" i="15"/>
  <c r="N38" i="15"/>
  <c r="P33" i="15" l="1"/>
  <c r="Q33" i="15" s="1"/>
  <c r="R33" i="15"/>
  <c r="T33" i="15"/>
  <c r="S32" i="15"/>
  <c r="O38" i="15"/>
  <c r="M38" i="15"/>
  <c r="H37" i="15"/>
  <c r="I37" i="15"/>
  <c r="G38" i="15" s="1"/>
  <c r="N39" i="15"/>
  <c r="F38" i="15"/>
  <c r="E39" i="15"/>
  <c r="P34" i="15" l="1"/>
  <c r="Q34" i="15" s="1"/>
  <c r="R34" i="15"/>
  <c r="T34" i="15"/>
  <c r="S33" i="15"/>
  <c r="O39" i="15"/>
  <c r="M39" i="15"/>
  <c r="I38" i="15"/>
  <c r="G39" i="15" s="1"/>
  <c r="H38" i="15"/>
  <c r="E40" i="15"/>
  <c r="F39" i="15"/>
  <c r="N40" i="15"/>
  <c r="S34" i="15" l="1"/>
  <c r="P35" i="15"/>
  <c r="Q35" i="15" s="1"/>
  <c r="T35" i="15"/>
  <c r="R35" i="15"/>
  <c r="O40" i="15"/>
  <c r="M40" i="15"/>
  <c r="H39" i="15"/>
  <c r="I39" i="15"/>
  <c r="G40" i="15" s="1"/>
  <c r="N41" i="15"/>
  <c r="F40" i="15"/>
  <c r="E41" i="15"/>
  <c r="P36" i="15" l="1"/>
  <c r="Q36" i="15" s="1"/>
  <c r="R36" i="15"/>
  <c r="T36" i="15"/>
  <c r="S35" i="15"/>
  <c r="O41" i="15"/>
  <c r="M41" i="15"/>
  <c r="I40" i="15"/>
  <c r="G41" i="15" s="1"/>
  <c r="H40" i="15"/>
  <c r="E42" i="15"/>
  <c r="F41" i="15"/>
  <c r="N42" i="15"/>
  <c r="S36" i="15" l="1"/>
  <c r="P37" i="15"/>
  <c r="Q37" i="15" s="1"/>
  <c r="T37" i="15"/>
  <c r="R37" i="15"/>
  <c r="O42" i="15"/>
  <c r="M42" i="15"/>
  <c r="I41" i="15"/>
  <c r="G42" i="15" s="1"/>
  <c r="H41" i="15"/>
  <c r="N43" i="15"/>
  <c r="F42" i="15"/>
  <c r="E43" i="15"/>
  <c r="P38" i="15" l="1"/>
  <c r="Q38" i="15" s="1"/>
  <c r="R38" i="15"/>
  <c r="T38" i="15"/>
  <c r="S37" i="15"/>
  <c r="O43" i="15"/>
  <c r="M43" i="15"/>
  <c r="I42" i="15"/>
  <c r="G43" i="15" s="1"/>
  <c r="H42" i="15"/>
  <c r="E44" i="15"/>
  <c r="F43" i="15"/>
  <c r="N44" i="15"/>
  <c r="P39" i="15" l="1"/>
  <c r="Q39" i="15" s="1"/>
  <c r="R39" i="15"/>
  <c r="T39" i="15"/>
  <c r="S38" i="15"/>
  <c r="O44" i="15"/>
  <c r="M44" i="15"/>
  <c r="I43" i="15"/>
  <c r="G44" i="15" s="1"/>
  <c r="H43" i="15"/>
  <c r="N45" i="15"/>
  <c r="F44" i="15"/>
  <c r="E45" i="15"/>
  <c r="P40" i="15" l="1"/>
  <c r="Q40" i="15" s="1"/>
  <c r="T40" i="15"/>
  <c r="R40" i="15"/>
  <c r="S39" i="15"/>
  <c r="O45" i="15"/>
  <c r="M45" i="15"/>
  <c r="I44" i="15"/>
  <c r="G45" i="15" s="1"/>
  <c r="H44" i="15"/>
  <c r="N46" i="15"/>
  <c r="E46" i="15"/>
  <c r="F45" i="15"/>
  <c r="P41" i="15" l="1"/>
  <c r="Q41" i="15" s="1"/>
  <c r="R41" i="15"/>
  <c r="T41" i="15"/>
  <c r="S40" i="15"/>
  <c r="O46" i="15"/>
  <c r="M46" i="15"/>
  <c r="H45" i="15"/>
  <c r="I45" i="15"/>
  <c r="G46" i="15" s="1"/>
  <c r="F46" i="15"/>
  <c r="E47" i="15"/>
  <c r="N47" i="15"/>
  <c r="P42" i="15" l="1"/>
  <c r="Q42" i="15" s="1"/>
  <c r="T42" i="15"/>
  <c r="R42" i="15"/>
  <c r="S41" i="15"/>
  <c r="O47" i="15"/>
  <c r="M47" i="15"/>
  <c r="H46" i="15"/>
  <c r="I46" i="15"/>
  <c r="G47" i="15" s="1"/>
  <c r="E48" i="15"/>
  <c r="F47" i="15"/>
  <c r="N48" i="15"/>
  <c r="P43" i="15" l="1"/>
  <c r="Q43" i="15" s="1"/>
  <c r="T43" i="15"/>
  <c r="R43" i="15"/>
  <c r="S42" i="15"/>
  <c r="O48" i="15"/>
  <c r="M48" i="15"/>
  <c r="I47" i="15"/>
  <c r="G48" i="15" s="1"/>
  <c r="H47" i="15"/>
  <c r="N49" i="15"/>
  <c r="F48" i="15"/>
  <c r="E49" i="15"/>
  <c r="P44" i="15" l="1"/>
  <c r="Q44" i="15" s="1"/>
  <c r="T44" i="15"/>
  <c r="R44" i="15"/>
  <c r="S43" i="15"/>
  <c r="O49" i="15"/>
  <c r="M49" i="15"/>
  <c r="I48" i="15"/>
  <c r="G49" i="15" s="1"/>
  <c r="H48" i="15"/>
  <c r="N50" i="15"/>
  <c r="E50" i="15"/>
  <c r="F49" i="15"/>
  <c r="P45" i="15" l="1"/>
  <c r="Q45" i="15" s="1"/>
  <c r="R45" i="15"/>
  <c r="T45" i="15"/>
  <c r="S44" i="15"/>
  <c r="O50" i="15"/>
  <c r="M50" i="15"/>
  <c r="I49" i="15"/>
  <c r="G50" i="15" s="1"/>
  <c r="H49" i="15"/>
  <c r="N51" i="15"/>
  <c r="F50" i="15"/>
  <c r="E51" i="15"/>
  <c r="P46" i="15" l="1"/>
  <c r="Q46" i="15" s="1"/>
  <c r="T46" i="15"/>
  <c r="R46" i="15"/>
  <c r="S45" i="15"/>
  <c r="O51" i="15"/>
  <c r="M51" i="15"/>
  <c r="H50" i="15"/>
  <c r="I50" i="15"/>
  <c r="G51" i="15" s="1"/>
  <c r="E52" i="15"/>
  <c r="F51" i="15"/>
  <c r="N52" i="15"/>
  <c r="P47" i="15" l="1"/>
  <c r="Q47" i="15" s="1"/>
  <c r="R47" i="15"/>
  <c r="T47" i="15"/>
  <c r="S46" i="15"/>
  <c r="O52" i="15"/>
  <c r="M52" i="15"/>
  <c r="I51" i="15"/>
  <c r="G52" i="15" s="1"/>
  <c r="H51" i="15"/>
  <c r="F52" i="15"/>
  <c r="E53" i="15"/>
  <c r="N53" i="15"/>
  <c r="P48" i="15" l="1"/>
  <c r="Q48" i="15" s="1"/>
  <c r="T48" i="15"/>
  <c r="R48" i="15"/>
  <c r="S47" i="15"/>
  <c r="O53" i="15"/>
  <c r="M53" i="15"/>
  <c r="H52" i="15"/>
  <c r="I52" i="15"/>
  <c r="G53" i="15" s="1"/>
  <c r="E54" i="15"/>
  <c r="F53" i="15"/>
  <c r="N54" i="15"/>
  <c r="P49" i="15" l="1"/>
  <c r="Q49" i="15" s="1"/>
  <c r="T49" i="15"/>
  <c r="R49" i="15"/>
  <c r="S48" i="15"/>
  <c r="O54" i="15"/>
  <c r="M54" i="15"/>
  <c r="I53" i="15"/>
  <c r="G54" i="15" s="1"/>
  <c r="H53" i="15"/>
  <c r="N55" i="15"/>
  <c r="F54" i="15"/>
  <c r="E55" i="15"/>
  <c r="P50" i="15" l="1"/>
  <c r="Q50" i="15" s="1"/>
  <c r="R50" i="15"/>
  <c r="T50" i="15"/>
  <c r="S49" i="15"/>
  <c r="O55" i="15"/>
  <c r="M55" i="15"/>
  <c r="I54" i="15"/>
  <c r="G55" i="15" s="1"/>
  <c r="H54" i="15"/>
  <c r="N56" i="15"/>
  <c r="E56" i="15"/>
  <c r="F55" i="15"/>
  <c r="P51" i="15" l="1"/>
  <c r="Q51" i="15" s="1"/>
  <c r="R51" i="15"/>
  <c r="T51" i="15"/>
  <c r="S50" i="15"/>
  <c r="O56" i="15"/>
  <c r="M56" i="15"/>
  <c r="I55" i="15"/>
  <c r="G56" i="15" s="1"/>
  <c r="H55" i="15"/>
  <c r="F56" i="15"/>
  <c r="E57" i="15"/>
  <c r="N57" i="15"/>
  <c r="P52" i="15" l="1"/>
  <c r="Q52" i="15" s="1"/>
  <c r="R52" i="15"/>
  <c r="T52" i="15"/>
  <c r="S51" i="15"/>
  <c r="O57" i="15"/>
  <c r="M57" i="15"/>
  <c r="I56" i="15"/>
  <c r="G57" i="15" s="1"/>
  <c r="H56" i="15"/>
  <c r="E58" i="15"/>
  <c r="F57" i="15"/>
  <c r="N58" i="15"/>
  <c r="P53" i="15" l="1"/>
  <c r="Q53" i="15" s="1"/>
  <c r="T53" i="15"/>
  <c r="R53" i="15"/>
  <c r="S52" i="15"/>
  <c r="O58" i="15"/>
  <c r="M58" i="15"/>
  <c r="I57" i="15"/>
  <c r="G58" i="15" s="1"/>
  <c r="H57" i="15"/>
  <c r="N59" i="15"/>
  <c r="F58" i="15"/>
  <c r="E59" i="15"/>
  <c r="P54" i="15" l="1"/>
  <c r="Q54" i="15" s="1"/>
  <c r="R54" i="15"/>
  <c r="T54" i="15"/>
  <c r="S53" i="15"/>
  <c r="O59" i="15"/>
  <c r="M59" i="15"/>
  <c r="I58" i="15"/>
  <c r="G59" i="15" s="1"/>
  <c r="H58" i="15"/>
  <c r="N60" i="15"/>
  <c r="E60" i="15"/>
  <c r="F59" i="15"/>
  <c r="P55" i="15" l="1"/>
  <c r="Q55" i="15" s="1"/>
  <c r="T55" i="15"/>
  <c r="R55" i="15"/>
  <c r="S54" i="15"/>
  <c r="O60" i="15"/>
  <c r="M60" i="15"/>
  <c r="I59" i="15"/>
  <c r="G60" i="15" s="1"/>
  <c r="H59" i="15"/>
  <c r="N61" i="15"/>
  <c r="F60" i="15"/>
  <c r="E61" i="15"/>
  <c r="P56" i="15" l="1"/>
  <c r="Q56" i="15" s="1"/>
  <c r="R56" i="15"/>
  <c r="T56" i="15"/>
  <c r="S55" i="15"/>
  <c r="O61" i="15"/>
  <c r="M61" i="15"/>
  <c r="H60" i="15"/>
  <c r="I60" i="15"/>
  <c r="G61" i="15" s="1"/>
  <c r="E62" i="15"/>
  <c r="F61" i="15"/>
  <c r="N62" i="15"/>
  <c r="P57" i="15" l="1"/>
  <c r="Q57" i="15" s="1"/>
  <c r="R57" i="15"/>
  <c r="T57" i="15"/>
  <c r="S56" i="15"/>
  <c r="O62" i="15"/>
  <c r="M62" i="15"/>
  <c r="H61" i="15"/>
  <c r="I61" i="15"/>
  <c r="G62" i="15" s="1"/>
  <c r="N63" i="15"/>
  <c r="F62" i="15"/>
  <c r="E63" i="15"/>
  <c r="P58" i="15" l="1"/>
  <c r="Q58" i="15" s="1"/>
  <c r="T58" i="15"/>
  <c r="R58" i="15"/>
  <c r="S57" i="15"/>
  <c r="O63" i="15"/>
  <c r="M63" i="15"/>
  <c r="H62" i="15"/>
  <c r="I62" i="15"/>
  <c r="G63" i="15" s="1"/>
  <c r="E64" i="15"/>
  <c r="F63" i="15"/>
  <c r="N64" i="15"/>
  <c r="P59" i="15" l="1"/>
  <c r="Q59" i="15" s="1"/>
  <c r="R59" i="15"/>
  <c r="T59" i="15"/>
  <c r="S58" i="15"/>
  <c r="O64" i="15"/>
  <c r="M64" i="15"/>
  <c r="I63" i="15"/>
  <c r="G64" i="15" s="1"/>
  <c r="H63" i="15"/>
  <c r="N65" i="15"/>
  <c r="F64" i="15"/>
  <c r="E65" i="15"/>
  <c r="P60" i="15" l="1"/>
  <c r="Q60" i="15" s="1"/>
  <c r="R60" i="15"/>
  <c r="T60" i="15"/>
  <c r="S59" i="15"/>
  <c r="O65" i="15"/>
  <c r="M65" i="15"/>
  <c r="I64" i="15"/>
  <c r="G65" i="15" s="1"/>
  <c r="H64" i="15"/>
  <c r="E66" i="15"/>
  <c r="F65" i="15"/>
  <c r="N66" i="15"/>
  <c r="P61" i="15" l="1"/>
  <c r="Q61" i="15" s="1"/>
  <c r="R61" i="15"/>
  <c r="T61" i="15"/>
  <c r="S60" i="15"/>
  <c r="O66" i="15"/>
  <c r="M66" i="15"/>
  <c r="I65" i="15"/>
  <c r="G66" i="15" s="1"/>
  <c r="N67" i="15"/>
  <c r="H65" i="15"/>
  <c r="F66" i="15"/>
  <c r="E67" i="15"/>
  <c r="P62" i="15" l="1"/>
  <c r="Q62" i="15" s="1"/>
  <c r="R62" i="15"/>
  <c r="T62" i="15"/>
  <c r="S61" i="15"/>
  <c r="O67" i="15"/>
  <c r="M67" i="15"/>
  <c r="I66" i="15"/>
  <c r="G67" i="15" s="1"/>
  <c r="H66" i="15"/>
  <c r="N68" i="15"/>
  <c r="E68" i="15"/>
  <c r="F67" i="15"/>
  <c r="P63" i="15" l="1"/>
  <c r="Q63" i="15" s="1"/>
  <c r="R63" i="15"/>
  <c r="T63" i="15"/>
  <c r="S62" i="15"/>
  <c r="O68" i="15"/>
  <c r="M68" i="15"/>
  <c r="I67" i="15"/>
  <c r="G68" i="15" s="1"/>
  <c r="H67" i="15"/>
  <c r="N69" i="15"/>
  <c r="F68" i="15"/>
  <c r="E69" i="15"/>
  <c r="P64" i="15" l="1"/>
  <c r="Q64" i="15" s="1"/>
  <c r="T64" i="15"/>
  <c r="R64" i="15"/>
  <c r="S63" i="15"/>
  <c r="O69" i="15"/>
  <c r="M69" i="15"/>
  <c r="I68" i="15"/>
  <c r="G69" i="15" s="1"/>
  <c r="H68" i="15"/>
  <c r="E70" i="15"/>
  <c r="F69" i="15"/>
  <c r="N70" i="15"/>
  <c r="P65" i="15" l="1"/>
  <c r="Q65" i="15" s="1"/>
  <c r="T65" i="15"/>
  <c r="R65" i="15"/>
  <c r="S64" i="15"/>
  <c r="O70" i="15"/>
  <c r="M70" i="15"/>
  <c r="I69" i="15"/>
  <c r="G70" i="15" s="1"/>
  <c r="H69" i="15"/>
  <c r="F70" i="15"/>
  <c r="E71" i="15"/>
  <c r="N71" i="15"/>
  <c r="P66" i="15" l="1"/>
  <c r="Q66" i="15" s="1"/>
  <c r="T66" i="15"/>
  <c r="R66" i="15"/>
  <c r="S65" i="15"/>
  <c r="O71" i="15"/>
  <c r="M71" i="15"/>
  <c r="H70" i="15"/>
  <c r="I70" i="15"/>
  <c r="G71" i="15" s="1"/>
  <c r="E72" i="15"/>
  <c r="F71" i="15"/>
  <c r="N72" i="15"/>
  <c r="P67" i="15" l="1"/>
  <c r="Q67" i="15" s="1"/>
  <c r="R67" i="15"/>
  <c r="T67" i="15"/>
  <c r="S66" i="15"/>
  <c r="O72" i="15"/>
  <c r="M72" i="15"/>
  <c r="I71" i="15"/>
  <c r="G72" i="15" s="1"/>
  <c r="N73" i="15"/>
  <c r="H71" i="15"/>
  <c r="F72" i="15"/>
  <c r="E73" i="15"/>
  <c r="P68" i="15" l="1"/>
  <c r="Q68" i="15" s="1"/>
  <c r="T68" i="15"/>
  <c r="R68" i="15"/>
  <c r="S67" i="15"/>
  <c r="O73" i="15"/>
  <c r="M73" i="15"/>
  <c r="H72" i="15"/>
  <c r="I72" i="15"/>
  <c r="G73" i="15" s="1"/>
  <c r="E74" i="15"/>
  <c r="F73" i="15"/>
  <c r="N74" i="15"/>
  <c r="P69" i="15" l="1"/>
  <c r="Q69" i="15" s="1"/>
  <c r="R69" i="15"/>
  <c r="T69" i="15"/>
  <c r="S68" i="15"/>
  <c r="O74" i="15"/>
  <c r="M74" i="15"/>
  <c r="H73" i="15"/>
  <c r="I73" i="15"/>
  <c r="G74" i="15" s="1"/>
  <c r="F74" i="15"/>
  <c r="E75" i="15"/>
  <c r="N75" i="15"/>
  <c r="P70" i="15" l="1"/>
  <c r="Q70" i="15" s="1"/>
  <c r="T70" i="15"/>
  <c r="R70" i="15"/>
  <c r="S69" i="15"/>
  <c r="O75" i="15"/>
  <c r="M75" i="15"/>
  <c r="H74" i="15"/>
  <c r="I74" i="15"/>
  <c r="G75" i="15" s="1"/>
  <c r="E76" i="15"/>
  <c r="F75" i="15"/>
  <c r="N76" i="15"/>
  <c r="P71" i="15" l="1"/>
  <c r="Q71" i="15" s="1"/>
  <c r="R71" i="15"/>
  <c r="T71" i="15"/>
  <c r="S70" i="15"/>
  <c r="O76" i="15"/>
  <c r="M76" i="15"/>
  <c r="I75" i="15"/>
  <c r="G76" i="15" s="1"/>
  <c r="F76" i="15"/>
  <c r="E77" i="15"/>
  <c r="H75" i="15"/>
  <c r="N77" i="15"/>
  <c r="P72" i="15" l="1"/>
  <c r="Q72" i="15" s="1"/>
  <c r="T72" i="15"/>
  <c r="R72" i="15"/>
  <c r="S71" i="15"/>
  <c r="O77" i="15"/>
  <c r="M77" i="15"/>
  <c r="I76" i="15"/>
  <c r="G77" i="15" s="1"/>
  <c r="H76" i="15"/>
  <c r="N78" i="15"/>
  <c r="E78" i="15"/>
  <c r="F77" i="15"/>
  <c r="P73" i="15" l="1"/>
  <c r="Q73" i="15" s="1"/>
  <c r="R73" i="15"/>
  <c r="T73" i="15"/>
  <c r="S72" i="15"/>
  <c r="O78" i="15"/>
  <c r="M78" i="15"/>
  <c r="I77" i="15"/>
  <c r="G78" i="15" s="1"/>
  <c r="N79" i="15"/>
  <c r="H77" i="15"/>
  <c r="F78" i="15"/>
  <c r="E79" i="15"/>
  <c r="P74" i="15" l="1"/>
  <c r="Q74" i="15" s="1"/>
  <c r="T74" i="15"/>
  <c r="R74" i="15"/>
  <c r="S73" i="15"/>
  <c r="O79" i="15"/>
  <c r="M79" i="15"/>
  <c r="H78" i="15"/>
  <c r="I78" i="15"/>
  <c r="G79" i="15" s="1"/>
  <c r="N80" i="15"/>
  <c r="E80" i="15"/>
  <c r="F79" i="15"/>
  <c r="P75" i="15" l="1"/>
  <c r="Q75" i="15" s="1"/>
  <c r="R75" i="15"/>
  <c r="T75" i="15"/>
  <c r="S74" i="15"/>
  <c r="O80" i="15"/>
  <c r="M80" i="15"/>
  <c r="H79" i="15"/>
  <c r="N81" i="15"/>
  <c r="I79" i="15"/>
  <c r="G80" i="15" s="1"/>
  <c r="F80" i="15"/>
  <c r="E81" i="15"/>
  <c r="P76" i="15" l="1"/>
  <c r="Q76" i="15" s="1"/>
  <c r="T76" i="15"/>
  <c r="R76" i="15"/>
  <c r="S75" i="15"/>
  <c r="O81" i="15"/>
  <c r="M81" i="15"/>
  <c r="H80" i="15"/>
  <c r="I80" i="15"/>
  <c r="G81" i="15" s="1"/>
  <c r="E82" i="15"/>
  <c r="F81" i="15"/>
  <c r="N82" i="15"/>
  <c r="P77" i="15" l="1"/>
  <c r="Q77" i="15" s="1"/>
  <c r="R77" i="15"/>
  <c r="T77" i="15"/>
  <c r="S76" i="15"/>
  <c r="O82" i="15"/>
  <c r="M82" i="15"/>
  <c r="I81" i="15"/>
  <c r="G82" i="15" s="1"/>
  <c r="H81" i="15"/>
  <c r="N83" i="15"/>
  <c r="F82" i="15"/>
  <c r="E83" i="15"/>
  <c r="P78" i="15" l="1"/>
  <c r="Q78" i="15" s="1"/>
  <c r="T78" i="15"/>
  <c r="R78" i="15"/>
  <c r="S77" i="15"/>
  <c r="O83" i="15"/>
  <c r="M83" i="15"/>
  <c r="I82" i="15"/>
  <c r="G83" i="15" s="1"/>
  <c r="H82" i="15"/>
  <c r="E84" i="15"/>
  <c r="F83" i="15"/>
  <c r="N84" i="15"/>
  <c r="P79" i="15" l="1"/>
  <c r="Q79" i="15" s="1"/>
  <c r="T79" i="15"/>
  <c r="R79" i="15"/>
  <c r="S78" i="15"/>
  <c r="O84" i="15"/>
  <c r="M84" i="15"/>
  <c r="I83" i="15"/>
  <c r="G84" i="15" s="1"/>
  <c r="N85" i="15"/>
  <c r="F84" i="15"/>
  <c r="E85" i="15"/>
  <c r="H83" i="15"/>
  <c r="P80" i="15" l="1"/>
  <c r="Q80" i="15" s="1"/>
  <c r="R80" i="15"/>
  <c r="T80" i="15"/>
  <c r="S79" i="15"/>
  <c r="O85" i="15"/>
  <c r="M85" i="15"/>
  <c r="I84" i="15"/>
  <c r="G85" i="15" s="1"/>
  <c r="H84" i="15"/>
  <c r="E86" i="15"/>
  <c r="F85" i="15"/>
  <c r="N86" i="15"/>
  <c r="P81" i="15" l="1"/>
  <c r="Q81" i="15" s="1"/>
  <c r="T81" i="15"/>
  <c r="R81" i="15"/>
  <c r="S80" i="15"/>
  <c r="O86" i="15"/>
  <c r="M86" i="15"/>
  <c r="I85" i="15"/>
  <c r="G86" i="15" s="1"/>
  <c r="H85" i="15"/>
  <c r="F86" i="15"/>
  <c r="E87" i="15"/>
  <c r="N87" i="15"/>
  <c r="P82" i="15" l="1"/>
  <c r="Q82" i="15" s="1"/>
  <c r="R82" i="15"/>
  <c r="T82" i="15"/>
  <c r="S81" i="15"/>
  <c r="O87" i="15"/>
  <c r="M87" i="15"/>
  <c r="H86" i="15"/>
  <c r="I86" i="15"/>
  <c r="G87" i="15" s="1"/>
  <c r="F87" i="15"/>
  <c r="E88" i="15"/>
  <c r="N88" i="15"/>
  <c r="P83" i="15" l="1"/>
  <c r="Q83" i="15" s="1"/>
  <c r="R83" i="15"/>
  <c r="T83" i="15"/>
  <c r="S82" i="15"/>
  <c r="O88" i="15"/>
  <c r="M88" i="15"/>
  <c r="I87" i="15"/>
  <c r="G88" i="15" s="1"/>
  <c r="H87" i="15"/>
  <c r="F88" i="15"/>
  <c r="E89" i="15"/>
  <c r="N89" i="15"/>
  <c r="P84" i="15" l="1"/>
  <c r="Q84" i="15" s="1"/>
  <c r="R84" i="15"/>
  <c r="T84" i="15"/>
  <c r="S83" i="15"/>
  <c r="O89" i="15"/>
  <c r="M89" i="15"/>
  <c r="I88" i="15"/>
  <c r="G89" i="15" s="1"/>
  <c r="H88" i="15"/>
  <c r="N90" i="15"/>
  <c r="F89" i="15"/>
  <c r="E90" i="15"/>
  <c r="P85" i="15" l="1"/>
  <c r="Q85" i="15" s="1"/>
  <c r="T85" i="15"/>
  <c r="R85" i="15"/>
  <c r="S84" i="15"/>
  <c r="O90" i="15"/>
  <c r="M90" i="15"/>
  <c r="H89" i="15"/>
  <c r="I89" i="15"/>
  <c r="G90" i="15" s="1"/>
  <c r="F90" i="15"/>
  <c r="E91" i="15"/>
  <c r="N91" i="15"/>
  <c r="P86" i="15" l="1"/>
  <c r="Q86" i="15" s="1"/>
  <c r="T86" i="15"/>
  <c r="R86" i="15"/>
  <c r="S85" i="15"/>
  <c r="O91" i="15"/>
  <c r="I90" i="15"/>
  <c r="G91" i="15" s="1"/>
  <c r="M91" i="15"/>
  <c r="H90" i="15"/>
  <c r="E92" i="15"/>
  <c r="F91" i="15"/>
  <c r="N92" i="15"/>
  <c r="P87" i="15" l="1"/>
  <c r="Q87" i="15" s="1"/>
  <c r="T87" i="15"/>
  <c r="R87" i="15"/>
  <c r="S86" i="15"/>
  <c r="O92" i="15"/>
  <c r="I91" i="15"/>
  <c r="G92" i="15" s="1"/>
  <c r="M92" i="15"/>
  <c r="H91" i="15"/>
  <c r="F92" i="15"/>
  <c r="E93" i="15"/>
  <c r="N93" i="15"/>
  <c r="P88" i="15" l="1"/>
  <c r="Q88" i="15" s="1"/>
  <c r="R88" i="15"/>
  <c r="T88" i="15"/>
  <c r="S87" i="15"/>
  <c r="O93" i="15"/>
  <c r="I92" i="15"/>
  <c r="G93" i="15" s="1"/>
  <c r="M93" i="15"/>
  <c r="H92" i="15"/>
  <c r="N94" i="15"/>
  <c r="E94" i="15"/>
  <c r="F93" i="15"/>
  <c r="P89" i="15" l="1"/>
  <c r="Q89" i="15" s="1"/>
  <c r="T89" i="15"/>
  <c r="R89" i="15"/>
  <c r="I93" i="15"/>
  <c r="G94" i="15" s="1"/>
  <c r="S88" i="15"/>
  <c r="O94" i="15"/>
  <c r="M94" i="15"/>
  <c r="H93" i="15"/>
  <c r="F94" i="15"/>
  <c r="E95" i="15"/>
  <c r="N95" i="15"/>
  <c r="P90" i="15" l="1"/>
  <c r="Q90" i="15" s="1"/>
  <c r="R90" i="15"/>
  <c r="T90" i="15"/>
  <c r="I94" i="15"/>
  <c r="G95" i="15" s="1"/>
  <c r="S89" i="15"/>
  <c r="O95" i="15"/>
  <c r="M95" i="15"/>
  <c r="H94" i="15"/>
  <c r="N96" i="15"/>
  <c r="E96" i="15"/>
  <c r="F95" i="15"/>
  <c r="I95" i="15" l="1"/>
  <c r="G96" i="15" s="1"/>
  <c r="P91" i="15"/>
  <c r="Q91" i="15" s="1"/>
  <c r="T91" i="15"/>
  <c r="R91" i="15"/>
  <c r="S90" i="15"/>
  <c r="O96" i="15"/>
  <c r="M96" i="15"/>
  <c r="H95" i="15"/>
  <c r="N97" i="15"/>
  <c r="F96" i="15"/>
  <c r="E97" i="15"/>
  <c r="P92" i="15" l="1"/>
  <c r="Q92" i="15" s="1"/>
  <c r="T92" i="15"/>
  <c r="R92" i="15"/>
  <c r="S91" i="15"/>
  <c r="O97" i="15"/>
  <c r="M97" i="15"/>
  <c r="H96" i="15"/>
  <c r="N98" i="15"/>
  <c r="I96" i="15"/>
  <c r="G97" i="15" s="1"/>
  <c r="E98" i="15"/>
  <c r="F97" i="15"/>
  <c r="P93" i="15" l="1"/>
  <c r="Q93" i="15" s="1"/>
  <c r="R93" i="15"/>
  <c r="T93" i="15"/>
  <c r="S92" i="15"/>
  <c r="O98" i="15"/>
  <c r="M98" i="15"/>
  <c r="H97" i="15"/>
  <c r="I97" i="15"/>
  <c r="G98" i="15" s="1"/>
  <c r="N99" i="15"/>
  <c r="F98" i="15"/>
  <c r="E99" i="15"/>
  <c r="P94" i="15" l="1"/>
  <c r="Q94" i="15" s="1"/>
  <c r="R94" i="15"/>
  <c r="T94" i="15"/>
  <c r="S93" i="15"/>
  <c r="O99" i="15"/>
  <c r="M99" i="15"/>
  <c r="I98" i="15"/>
  <c r="G99" i="15" s="1"/>
  <c r="E100" i="15"/>
  <c r="F99" i="15"/>
  <c r="N100" i="15"/>
  <c r="H98" i="15"/>
  <c r="P95" i="15" l="1"/>
  <c r="Q95" i="15" s="1"/>
  <c r="R95" i="15"/>
  <c r="T95" i="15"/>
  <c r="S94" i="15"/>
  <c r="O100" i="15"/>
  <c r="M100" i="15"/>
  <c r="I99" i="15"/>
  <c r="G100" i="15" s="1"/>
  <c r="N101" i="15"/>
  <c r="H99" i="15"/>
  <c r="F100" i="15"/>
  <c r="E101" i="15"/>
  <c r="P96" i="15" l="1"/>
  <c r="Q96" i="15" s="1"/>
  <c r="T96" i="15"/>
  <c r="R96" i="15"/>
  <c r="S95" i="15"/>
  <c r="O101" i="15"/>
  <c r="M101" i="15"/>
  <c r="I100" i="15"/>
  <c r="G101" i="15" s="1"/>
  <c r="H100" i="15"/>
  <c r="N102" i="15"/>
  <c r="E102" i="15"/>
  <c r="F101" i="15"/>
  <c r="S96" i="15" l="1"/>
  <c r="P97" i="15"/>
  <c r="Q97" i="15" s="1"/>
  <c r="T97" i="15"/>
  <c r="R97" i="15"/>
  <c r="O102" i="15"/>
  <c r="M102" i="15"/>
  <c r="H101" i="15"/>
  <c r="I101" i="15"/>
  <c r="G102" i="15" s="1"/>
  <c r="F102" i="15"/>
  <c r="E103" i="15"/>
  <c r="N103" i="15"/>
  <c r="S97" i="15" l="1"/>
  <c r="P98" i="15"/>
  <c r="Q98" i="15" s="1"/>
  <c r="T98" i="15"/>
  <c r="R98" i="15"/>
  <c r="O103" i="15"/>
  <c r="M103" i="15"/>
  <c r="I102" i="15"/>
  <c r="G103" i="15" s="1"/>
  <c r="H102" i="15"/>
  <c r="N104" i="15"/>
  <c r="E104" i="15"/>
  <c r="F103" i="15"/>
  <c r="S98" i="15" l="1"/>
  <c r="P99" i="15"/>
  <c r="Q99" i="15" s="1"/>
  <c r="T99" i="15"/>
  <c r="R99" i="15"/>
  <c r="O104" i="15"/>
  <c r="M104" i="15"/>
  <c r="H103" i="15"/>
  <c r="N105" i="15"/>
  <c r="I103" i="15"/>
  <c r="F104" i="15"/>
  <c r="E105" i="15"/>
  <c r="S99" i="15" l="1"/>
  <c r="P100" i="15"/>
  <c r="Q100" i="15" s="1"/>
  <c r="T100" i="15"/>
  <c r="R100" i="15"/>
  <c r="O105" i="15"/>
  <c r="M105" i="15"/>
  <c r="I104" i="15"/>
  <c r="G105" i="15" s="1"/>
  <c r="G104" i="15"/>
  <c r="H104" i="15" s="1"/>
  <c r="E106" i="15"/>
  <c r="F105" i="15"/>
  <c r="N106" i="15"/>
  <c r="P101" i="15" l="1"/>
  <c r="Q101" i="15" s="1"/>
  <c r="R101" i="15"/>
  <c r="T101" i="15"/>
  <c r="S100" i="15"/>
  <c r="O106" i="15"/>
  <c r="M106" i="15"/>
  <c r="I105" i="15"/>
  <c r="G106" i="15" s="1"/>
  <c r="H105" i="15"/>
  <c r="N107" i="15"/>
  <c r="F106" i="15"/>
  <c r="E107" i="15"/>
  <c r="P102" i="15" l="1"/>
  <c r="Q102" i="15" s="1"/>
  <c r="R102" i="15"/>
  <c r="T102" i="15"/>
  <c r="S101" i="15"/>
  <c r="O107" i="15"/>
  <c r="M107" i="15"/>
  <c r="I106" i="15"/>
  <c r="G107" i="15" s="1"/>
  <c r="H106" i="15"/>
  <c r="N108" i="15"/>
  <c r="E108" i="15"/>
  <c r="F107" i="15"/>
  <c r="S102" i="15" l="1"/>
  <c r="P103" i="15"/>
  <c r="Q103" i="15" s="1"/>
  <c r="R103" i="15"/>
  <c r="T103" i="15"/>
  <c r="O108" i="15"/>
  <c r="M108" i="15"/>
  <c r="I107" i="15"/>
  <c r="G108" i="15" s="1"/>
  <c r="N109" i="15"/>
  <c r="F108" i="15"/>
  <c r="E109" i="15"/>
  <c r="H107" i="15"/>
  <c r="P104" i="15" l="1"/>
  <c r="Q104" i="15" s="1"/>
  <c r="R104" i="15"/>
  <c r="T104" i="15"/>
  <c r="S103" i="15"/>
  <c r="O109" i="15"/>
  <c r="I108" i="15"/>
  <c r="G109" i="15" s="1"/>
  <c r="M109" i="15"/>
  <c r="H108" i="15"/>
  <c r="E110" i="15"/>
  <c r="F109" i="15"/>
  <c r="N110" i="15"/>
  <c r="P105" i="15" l="1"/>
  <c r="Q105" i="15" s="1"/>
  <c r="T105" i="15"/>
  <c r="R105" i="15"/>
  <c r="S104" i="15"/>
  <c r="O110" i="15"/>
  <c r="I109" i="15"/>
  <c r="G110" i="15" s="1"/>
  <c r="M110" i="15"/>
  <c r="H109" i="15"/>
  <c r="F110" i="15"/>
  <c r="E111" i="15"/>
  <c r="N111" i="15"/>
  <c r="P106" i="15" l="1"/>
  <c r="Q106" i="15" s="1"/>
  <c r="R106" i="15"/>
  <c r="T106" i="15"/>
  <c r="S105" i="15"/>
  <c r="O111" i="15"/>
  <c r="I110" i="15"/>
  <c r="G111" i="15" s="1"/>
  <c r="M111" i="15"/>
  <c r="H110" i="15"/>
  <c r="N112" i="15"/>
  <c r="E112" i="15"/>
  <c r="F111" i="15"/>
  <c r="P107" i="15" l="1"/>
  <c r="Q107" i="15" s="1"/>
  <c r="R107" i="15"/>
  <c r="T107" i="15"/>
  <c r="S106" i="15"/>
  <c r="O112" i="15"/>
  <c r="I111" i="15"/>
  <c r="G112" i="15" s="1"/>
  <c r="M112" i="15"/>
  <c r="N113" i="15"/>
  <c r="H111" i="15"/>
  <c r="F112" i="15"/>
  <c r="E113" i="15"/>
  <c r="P108" i="15" l="1"/>
  <c r="Q108" i="15" s="1"/>
  <c r="T108" i="15"/>
  <c r="R108" i="15"/>
  <c r="S107" i="15"/>
  <c r="O113" i="15"/>
  <c r="I112" i="15"/>
  <c r="G113" i="15" s="1"/>
  <c r="M113" i="15"/>
  <c r="H112" i="15"/>
  <c r="E114" i="15"/>
  <c r="F113" i="15"/>
  <c r="N114" i="15"/>
  <c r="P109" i="15" l="1"/>
  <c r="Q109" i="15" s="1"/>
  <c r="R109" i="15"/>
  <c r="T109" i="15"/>
  <c r="S108" i="15"/>
  <c r="O114" i="15"/>
  <c r="I113" i="15"/>
  <c r="G114" i="15" s="1"/>
  <c r="M114" i="15"/>
  <c r="H113" i="15"/>
  <c r="F114" i="15"/>
  <c r="E115" i="15"/>
  <c r="N115" i="15"/>
  <c r="P110" i="15" l="1"/>
  <c r="Q110" i="15" s="1"/>
  <c r="T110" i="15"/>
  <c r="R110" i="15"/>
  <c r="S109" i="15"/>
  <c r="O115" i="15"/>
  <c r="I114" i="15"/>
  <c r="G115" i="15" s="1"/>
  <c r="M115" i="15"/>
  <c r="H114" i="15"/>
  <c r="E116" i="15"/>
  <c r="F115" i="15"/>
  <c r="N116" i="15"/>
  <c r="P111" i="15" l="1"/>
  <c r="Q111" i="15" s="1"/>
  <c r="R111" i="15"/>
  <c r="T111" i="15"/>
  <c r="I115" i="15"/>
  <c r="G116" i="15" s="1"/>
  <c r="S110" i="15"/>
  <c r="O116" i="15"/>
  <c r="M116" i="15"/>
  <c r="H115" i="15"/>
  <c r="N117" i="15"/>
  <c r="F116" i="15"/>
  <c r="E117" i="15"/>
  <c r="I116" i="15" l="1"/>
  <c r="G117" i="15" s="1"/>
  <c r="P112" i="15"/>
  <c r="Q112" i="15" s="1"/>
  <c r="T112" i="15"/>
  <c r="R112" i="15"/>
  <c r="S111" i="15"/>
  <c r="O117" i="15"/>
  <c r="M117" i="15"/>
  <c r="H116" i="15"/>
  <c r="E118" i="15"/>
  <c r="F117" i="15"/>
  <c r="N118" i="15"/>
  <c r="I117" i="15" l="1"/>
  <c r="G118" i="15" s="1"/>
  <c r="P113" i="15"/>
  <c r="Q113" i="15" s="1"/>
  <c r="R113" i="15"/>
  <c r="T113" i="15"/>
  <c r="S112" i="15"/>
  <c r="O118" i="15"/>
  <c r="M118" i="15"/>
  <c r="H117" i="15"/>
  <c r="N119" i="15"/>
  <c r="F118" i="15"/>
  <c r="E119" i="15"/>
  <c r="I118" i="15" l="1"/>
  <c r="G119" i="15" s="1"/>
  <c r="P114" i="15"/>
  <c r="Q114" i="15" s="1"/>
  <c r="T114" i="15"/>
  <c r="R114" i="15"/>
  <c r="S113" i="15"/>
  <c r="O119" i="15"/>
  <c r="M119" i="15"/>
  <c r="H118" i="15"/>
  <c r="E120" i="15"/>
  <c r="F119" i="15"/>
  <c r="N120" i="15"/>
  <c r="I119" i="15" l="1"/>
  <c r="G120" i="15" s="1"/>
  <c r="P115" i="15"/>
  <c r="Q115" i="15" s="1"/>
  <c r="R115" i="15"/>
  <c r="T115" i="15"/>
  <c r="S114" i="15"/>
  <c r="O120" i="15"/>
  <c r="M120" i="15"/>
  <c r="N121" i="15"/>
  <c r="H119" i="15"/>
  <c r="F120" i="15"/>
  <c r="E121" i="15"/>
  <c r="I120" i="15" l="1"/>
  <c r="G121" i="15" s="1"/>
  <c r="P116" i="15"/>
  <c r="Q116" i="15" s="1"/>
  <c r="T116" i="15"/>
  <c r="R116" i="15"/>
  <c r="S115" i="15"/>
  <c r="O121" i="15"/>
  <c r="M121" i="15"/>
  <c r="H120" i="15"/>
  <c r="N122" i="15"/>
  <c r="E122" i="15"/>
  <c r="F121" i="15"/>
  <c r="I121" i="15" l="1"/>
  <c r="G122" i="15" s="1"/>
  <c r="P117" i="15"/>
  <c r="Q117" i="15" s="1"/>
  <c r="R117" i="15"/>
  <c r="T117" i="15"/>
  <c r="S116" i="15"/>
  <c r="O122" i="15"/>
  <c r="M122" i="15"/>
  <c r="F122" i="15"/>
  <c r="E123" i="15"/>
  <c r="N123" i="15"/>
  <c r="H121" i="15"/>
  <c r="I122" i="15" l="1"/>
  <c r="G123" i="15" s="1"/>
  <c r="P118" i="15"/>
  <c r="Q118" i="15" s="1"/>
  <c r="T118" i="15"/>
  <c r="R118" i="15"/>
  <c r="S117" i="15"/>
  <c r="O123" i="15"/>
  <c r="M123" i="15"/>
  <c r="H122" i="15"/>
  <c r="E124" i="15"/>
  <c r="F123" i="15"/>
  <c r="N124" i="15"/>
  <c r="I123" i="15" l="1"/>
  <c r="G124" i="15" s="1"/>
  <c r="P119" i="15"/>
  <c r="Q119" i="15" s="1"/>
  <c r="R119" i="15"/>
  <c r="T119" i="15"/>
  <c r="S118" i="15"/>
  <c r="O124" i="15"/>
  <c r="M124" i="15"/>
  <c r="H123" i="15"/>
  <c r="F124" i="15"/>
  <c r="E125" i="15"/>
  <c r="N125" i="15"/>
  <c r="I124" i="15" l="1"/>
  <c r="G125" i="15" s="1"/>
  <c r="P120" i="15"/>
  <c r="Q120" i="15" s="1"/>
  <c r="R120" i="15"/>
  <c r="T120" i="15"/>
  <c r="S119" i="15"/>
  <c r="O125" i="15"/>
  <c r="M125" i="15"/>
  <c r="H124" i="15"/>
  <c r="N126" i="15"/>
  <c r="E126" i="15"/>
  <c r="F125" i="15"/>
  <c r="I125" i="15" l="1"/>
  <c r="G126" i="15" s="1"/>
  <c r="P121" i="15"/>
  <c r="Q121" i="15" s="1"/>
  <c r="T121" i="15"/>
  <c r="R121" i="15"/>
  <c r="S120" i="15"/>
  <c r="O126" i="15"/>
  <c r="M126" i="15"/>
  <c r="F126" i="15"/>
  <c r="E127" i="15"/>
  <c r="N127" i="15"/>
  <c r="H125" i="15"/>
  <c r="I126" i="15" l="1"/>
  <c r="G127" i="15" s="1"/>
  <c r="P122" i="15"/>
  <c r="Q122" i="15" s="1"/>
  <c r="T122" i="15"/>
  <c r="R122" i="15"/>
  <c r="S121" i="15"/>
  <c r="O127" i="15"/>
  <c r="M127" i="15"/>
  <c r="H126" i="15"/>
  <c r="N128" i="15"/>
  <c r="E128" i="15"/>
  <c r="F127" i="15"/>
  <c r="P123" i="15" l="1"/>
  <c r="Q123" i="15" s="1"/>
  <c r="T123" i="15"/>
  <c r="R123" i="15"/>
  <c r="S122" i="15"/>
  <c r="O128" i="15"/>
  <c r="M128" i="15"/>
  <c r="H127" i="15"/>
  <c r="I127" i="15"/>
  <c r="G128" i="15" s="1"/>
  <c r="N129" i="15"/>
  <c r="F128" i="15"/>
  <c r="E129" i="15"/>
  <c r="P124" i="15" l="1"/>
  <c r="Q124" i="15" s="1"/>
  <c r="T124" i="15"/>
  <c r="R124" i="15"/>
  <c r="S123" i="15"/>
  <c r="O129" i="15"/>
  <c r="M129" i="15"/>
  <c r="I128" i="15"/>
  <c r="G129" i="15" s="1"/>
  <c r="H128" i="15"/>
  <c r="N130" i="15"/>
  <c r="E130" i="15"/>
  <c r="F129" i="15"/>
  <c r="P125" i="15" l="1"/>
  <c r="Q125" i="15" s="1"/>
  <c r="T125" i="15"/>
  <c r="R125" i="15"/>
  <c r="S124" i="15"/>
  <c r="O130" i="15"/>
  <c r="I129" i="15"/>
  <c r="G130" i="15" s="1"/>
  <c r="M130" i="15"/>
  <c r="N131" i="15"/>
  <c r="F130" i="15"/>
  <c r="E131" i="15"/>
  <c r="H129" i="15"/>
  <c r="P126" i="15" l="1"/>
  <c r="Q126" i="15" s="1"/>
  <c r="R126" i="15"/>
  <c r="T126" i="15"/>
  <c r="S125" i="15"/>
  <c r="O131" i="15"/>
  <c r="I130" i="15"/>
  <c r="G131" i="15" s="1"/>
  <c r="M131" i="15"/>
  <c r="H130" i="15"/>
  <c r="N132" i="15"/>
  <c r="E132" i="15"/>
  <c r="F131" i="15"/>
  <c r="P127" i="15" l="1"/>
  <c r="Q127" i="15" s="1"/>
  <c r="T127" i="15"/>
  <c r="R127" i="15"/>
  <c r="S126" i="15"/>
  <c r="I131" i="15"/>
  <c r="G132" i="15" s="1"/>
  <c r="O132" i="15"/>
  <c r="M132" i="15"/>
  <c r="H131" i="15"/>
  <c r="F132" i="15"/>
  <c r="E133" i="15"/>
  <c r="N133" i="15"/>
  <c r="I132" i="15" l="1"/>
  <c r="P128" i="15"/>
  <c r="Q128" i="15" s="1"/>
  <c r="R128" i="15"/>
  <c r="T128" i="15"/>
  <c r="S127" i="15"/>
  <c r="O133" i="15"/>
  <c r="M133" i="15"/>
  <c r="H132" i="15"/>
  <c r="N134" i="15"/>
  <c r="E134" i="15"/>
  <c r="I133" i="15"/>
  <c r="G133" i="15"/>
  <c r="F133" i="15"/>
  <c r="H133" i="15" s="1"/>
  <c r="P129" i="15" l="1"/>
  <c r="Q129" i="15" s="1"/>
  <c r="R129" i="15"/>
  <c r="T129" i="15"/>
  <c r="S128" i="15"/>
  <c r="O134" i="15"/>
  <c r="M134" i="15"/>
  <c r="N135" i="15"/>
  <c r="F134" i="15"/>
  <c r="I134" i="15" s="1"/>
  <c r="E135" i="15"/>
  <c r="G134" i="15"/>
  <c r="H134" i="15" l="1"/>
  <c r="P130" i="15"/>
  <c r="Q130" i="15" s="1"/>
  <c r="R130" i="15"/>
  <c r="T130" i="15"/>
  <c r="S129" i="15"/>
  <c r="O135" i="15"/>
  <c r="M135" i="15"/>
  <c r="N136" i="15"/>
  <c r="E136" i="15"/>
  <c r="I135" i="15"/>
  <c r="H135" i="15"/>
  <c r="G135" i="15"/>
  <c r="F135" i="15"/>
  <c r="P131" i="15" l="1"/>
  <c r="Q131" i="15" s="1"/>
  <c r="R131" i="15"/>
  <c r="T131" i="15"/>
  <c r="S130" i="15"/>
  <c r="O136" i="15"/>
  <c r="M136" i="15"/>
  <c r="F136" i="15"/>
  <c r="I136" i="15" s="1"/>
  <c r="E137" i="15"/>
  <c r="G136" i="15"/>
  <c r="N137" i="15"/>
  <c r="H136" i="15" l="1"/>
  <c r="S131" i="15"/>
  <c r="P132" i="15"/>
  <c r="Q132" i="15" s="1"/>
  <c r="T132" i="15"/>
  <c r="R132" i="15"/>
  <c r="O137" i="15"/>
  <c r="M137" i="15"/>
  <c r="N138" i="15"/>
  <c r="E138" i="15"/>
  <c r="I137" i="15"/>
  <c r="H137" i="15"/>
  <c r="G137" i="15"/>
  <c r="F137" i="15"/>
  <c r="P133" i="15" l="1"/>
  <c r="Q133" i="15" s="1"/>
  <c r="S133" i="15" s="1"/>
  <c r="T133" i="15"/>
  <c r="R133" i="15"/>
  <c r="S132" i="15"/>
  <c r="O138" i="15"/>
  <c r="M138" i="15"/>
  <c r="N139" i="15"/>
  <c r="F138" i="15"/>
  <c r="I138" i="15" s="1"/>
  <c r="E139" i="15"/>
  <c r="G138" i="15"/>
  <c r="P134" i="15" l="1"/>
  <c r="Q134" i="15" s="1"/>
  <c r="S134" i="15" s="1"/>
  <c r="T134" i="15"/>
  <c r="R134" i="15"/>
  <c r="H138" i="15"/>
  <c r="O139" i="15"/>
  <c r="M139" i="15"/>
  <c r="N140" i="15"/>
  <c r="E140" i="15"/>
  <c r="I139" i="15"/>
  <c r="G139" i="15"/>
  <c r="H139" i="15" s="1"/>
  <c r="F139" i="15"/>
  <c r="T135" i="15" l="1"/>
  <c r="R135" i="15"/>
  <c r="P135" i="15"/>
  <c r="Q135" i="15" s="1"/>
  <c r="S135" i="15" s="1"/>
  <c r="O140" i="15"/>
  <c r="M140" i="15"/>
  <c r="F140" i="15"/>
  <c r="H140" i="15" s="1"/>
  <c r="E141" i="15"/>
  <c r="G140" i="15"/>
  <c r="N141" i="15"/>
  <c r="P136" i="15" l="1"/>
  <c r="Q136" i="15" s="1"/>
  <c r="S136" i="15" s="1"/>
  <c r="T136" i="15"/>
  <c r="R136" i="15"/>
  <c r="I140" i="15"/>
  <c r="G141" i="15" s="1"/>
  <c r="H141" i="15" s="1"/>
  <c r="O141" i="15"/>
  <c r="M141" i="15"/>
  <c r="N142" i="15"/>
  <c r="E142" i="15"/>
  <c r="I141" i="15"/>
  <c r="F141" i="15"/>
  <c r="T137" i="15" l="1"/>
  <c r="R137" i="15"/>
  <c r="P137" i="15"/>
  <c r="Q137" i="15" s="1"/>
  <c r="S137" i="15" s="1"/>
  <c r="O142" i="15"/>
  <c r="M142" i="15"/>
  <c r="F142" i="15"/>
  <c r="I142" i="15" s="1"/>
  <c r="E143" i="15"/>
  <c r="H142" i="15"/>
  <c r="G142" i="15"/>
  <c r="N143" i="15"/>
  <c r="P138" i="15" l="1"/>
  <c r="Q138" i="15" s="1"/>
  <c r="S138" i="15" s="1"/>
  <c r="T138" i="15"/>
  <c r="R138" i="15"/>
  <c r="O143" i="15"/>
  <c r="M143" i="15"/>
  <c r="N144" i="15"/>
  <c r="E144" i="15"/>
  <c r="I143" i="15"/>
  <c r="H143" i="15"/>
  <c r="G143" i="15"/>
  <c r="F143" i="15"/>
  <c r="T139" i="15" l="1"/>
  <c r="R139" i="15"/>
  <c r="P139" i="15"/>
  <c r="Q139" i="15" s="1"/>
  <c r="S139" i="15" s="1"/>
  <c r="O144" i="15"/>
  <c r="M144" i="15"/>
  <c r="F144" i="15"/>
  <c r="E145" i="15"/>
  <c r="I144" i="15"/>
  <c r="H144" i="15"/>
  <c r="G144" i="15"/>
  <c r="N145" i="15"/>
  <c r="S145" i="15" s="1"/>
  <c r="T140" i="15" l="1"/>
  <c r="P140" i="15"/>
  <c r="Q140" i="15" s="1"/>
  <c r="S140" i="15" s="1"/>
  <c r="R140" i="15"/>
  <c r="P145" i="15"/>
  <c r="O145" i="15"/>
  <c r="M145" i="15"/>
  <c r="Q145" i="15"/>
  <c r="T145" i="15"/>
  <c r="R145" i="15"/>
  <c r="N146" i="15"/>
  <c r="S146" i="15" s="1"/>
  <c r="E146" i="15"/>
  <c r="I145" i="15"/>
  <c r="H145" i="15"/>
  <c r="G145" i="15"/>
  <c r="F145" i="15"/>
  <c r="T141" i="15" l="1"/>
  <c r="P141" i="15"/>
  <c r="Q141" i="15" s="1"/>
  <c r="S141" i="15" s="1"/>
  <c r="R141" i="15"/>
  <c r="P146" i="15"/>
  <c r="O146" i="15"/>
  <c r="M146" i="15"/>
  <c r="Q146" i="15"/>
  <c r="T146" i="15"/>
  <c r="R146" i="15"/>
  <c r="N147" i="15"/>
  <c r="S147" i="15" s="1"/>
  <c r="F146" i="15"/>
  <c r="E147" i="15"/>
  <c r="I146" i="15"/>
  <c r="H146" i="15"/>
  <c r="G146" i="15"/>
  <c r="R142" i="15" l="1"/>
  <c r="T142" i="15"/>
  <c r="P142" i="15"/>
  <c r="Q142" i="15" s="1"/>
  <c r="S142" i="15" s="1"/>
  <c r="P147" i="15"/>
  <c r="O147" i="15"/>
  <c r="M147" i="15"/>
  <c r="Q147" i="15"/>
  <c r="T147" i="15"/>
  <c r="R147" i="15"/>
  <c r="N148" i="15"/>
  <c r="S148" i="15" s="1"/>
  <c r="E148" i="15"/>
  <c r="I147" i="15"/>
  <c r="H147" i="15"/>
  <c r="G147" i="15"/>
  <c r="F147" i="15"/>
  <c r="R143" i="15" l="1"/>
  <c r="P143" i="15"/>
  <c r="Q143" i="15" s="1"/>
  <c r="S143" i="15" s="1"/>
  <c r="T143" i="15"/>
  <c r="P148" i="15"/>
  <c r="O148" i="15"/>
  <c r="M148" i="15"/>
  <c r="Q148" i="15"/>
  <c r="T148" i="15"/>
  <c r="R148" i="15"/>
  <c r="F148" i="15"/>
  <c r="E149" i="15"/>
  <c r="I148" i="15"/>
  <c r="H148" i="15"/>
  <c r="G148" i="15"/>
  <c r="N149" i="15"/>
  <c r="S149" i="15" s="1"/>
  <c r="T144" i="15" l="1"/>
  <c r="R144" i="15"/>
  <c r="P144" i="15"/>
  <c r="Q144" i="15" s="1"/>
  <c r="S144" i="15" s="1"/>
  <c r="P149" i="15"/>
  <c r="O149" i="15"/>
  <c r="M149" i="15"/>
  <c r="Q149" i="15"/>
  <c r="T149" i="15"/>
  <c r="R149" i="15"/>
  <c r="E150" i="15"/>
  <c r="I149" i="15"/>
  <c r="H149" i="15"/>
  <c r="G149" i="15"/>
  <c r="F149" i="15"/>
  <c r="N150" i="15"/>
  <c r="S150" i="15" s="1"/>
  <c r="P150" i="15" l="1"/>
  <c r="O150" i="15"/>
  <c r="M150" i="15"/>
  <c r="Q150" i="15"/>
  <c r="T150" i="15"/>
  <c r="R150" i="15"/>
  <c r="N151" i="15"/>
  <c r="S151" i="15" s="1"/>
  <c r="F150" i="15"/>
  <c r="E151" i="15"/>
  <c r="I150" i="15"/>
  <c r="H150" i="15"/>
  <c r="G150" i="15"/>
  <c r="P151" i="15" l="1"/>
  <c r="O151" i="15"/>
  <c r="M151" i="15"/>
  <c r="Q151" i="15"/>
  <c r="T151" i="15"/>
  <c r="R151" i="15"/>
  <c r="N152" i="15"/>
  <c r="S152" i="15" s="1"/>
  <c r="E152" i="15"/>
  <c r="I151" i="15"/>
  <c r="H151" i="15"/>
  <c r="G151" i="15"/>
  <c r="F151" i="15"/>
  <c r="P152" i="15" l="1"/>
  <c r="O152" i="15"/>
  <c r="M152" i="15"/>
  <c r="Q152" i="15"/>
  <c r="T152" i="15"/>
  <c r="R152" i="15"/>
  <c r="N153" i="15"/>
  <c r="S153" i="15" s="1"/>
  <c r="F152" i="15"/>
  <c r="E153" i="15"/>
  <c r="I152" i="15"/>
  <c r="H152" i="15"/>
  <c r="G152" i="15"/>
  <c r="P153" i="15" l="1"/>
  <c r="O153" i="15"/>
  <c r="M153" i="15"/>
  <c r="Q153" i="15"/>
  <c r="T153" i="15"/>
  <c r="R153" i="15"/>
  <c r="N154" i="15"/>
  <c r="S154" i="15" s="1"/>
  <c r="E154" i="15"/>
  <c r="I153" i="15"/>
  <c r="H153" i="15"/>
  <c r="G153" i="15"/>
  <c r="F153" i="15"/>
  <c r="P154" i="15" l="1"/>
  <c r="O154" i="15"/>
  <c r="M154" i="15"/>
  <c r="Q154" i="15"/>
  <c r="T154" i="15"/>
  <c r="R154" i="15"/>
  <c r="F154" i="15"/>
  <c r="E155" i="15"/>
  <c r="I154" i="15"/>
  <c r="H154" i="15"/>
  <c r="G154" i="15"/>
  <c r="N155" i="15"/>
  <c r="S155" i="15" s="1"/>
  <c r="P155" i="15" l="1"/>
  <c r="O155" i="15"/>
  <c r="M155" i="15"/>
  <c r="Q155" i="15"/>
  <c r="T155" i="15"/>
  <c r="R155" i="15"/>
  <c r="N156" i="15"/>
  <c r="S156" i="15" s="1"/>
  <c r="E156" i="15"/>
  <c r="I155" i="15"/>
  <c r="H155" i="15"/>
  <c r="G155" i="15"/>
  <c r="F155" i="15"/>
  <c r="P156" i="15" l="1"/>
  <c r="O156" i="15"/>
  <c r="M156" i="15"/>
  <c r="Q156" i="15"/>
  <c r="T156" i="15"/>
  <c r="R156" i="15"/>
  <c r="N157" i="15"/>
  <c r="S157" i="15" s="1"/>
  <c r="F156" i="15"/>
  <c r="E157" i="15"/>
  <c r="I156" i="15"/>
  <c r="H156" i="15"/>
  <c r="G156" i="15"/>
  <c r="P157" i="15" l="1"/>
  <c r="O157" i="15"/>
  <c r="M157" i="15"/>
  <c r="Q157" i="15"/>
  <c r="T157" i="15"/>
  <c r="R157" i="15"/>
  <c r="N158" i="15"/>
  <c r="S158" i="15" s="1"/>
  <c r="E158" i="15"/>
  <c r="I157" i="15"/>
  <c r="H157" i="15"/>
  <c r="G157" i="15"/>
  <c r="F157" i="15"/>
  <c r="P158" i="15" l="1"/>
  <c r="O158" i="15"/>
  <c r="M158" i="15"/>
  <c r="Q158" i="15"/>
  <c r="T158" i="15"/>
  <c r="R158" i="15"/>
  <c r="F158" i="15"/>
  <c r="E159" i="15"/>
  <c r="I158" i="15"/>
  <c r="H158" i="15"/>
  <c r="G158" i="15"/>
  <c r="N159" i="15"/>
  <c r="S159" i="15" s="1"/>
  <c r="P159" i="15" l="1"/>
  <c r="O159" i="15"/>
  <c r="M159" i="15"/>
  <c r="Q159" i="15"/>
  <c r="T159" i="15"/>
  <c r="R159" i="15"/>
  <c r="N160" i="15"/>
  <c r="S160" i="15" s="1"/>
  <c r="E160" i="15"/>
  <c r="I159" i="15"/>
  <c r="H159" i="15"/>
  <c r="G159" i="15"/>
  <c r="F159" i="15"/>
  <c r="P160" i="15" l="1"/>
  <c r="O160" i="15"/>
  <c r="M160" i="15"/>
  <c r="Q160" i="15"/>
  <c r="T160" i="15"/>
  <c r="R160" i="15"/>
  <c r="N161" i="15"/>
  <c r="S161" i="15" s="1"/>
  <c r="F160" i="15"/>
  <c r="E161" i="15"/>
  <c r="I160" i="15"/>
  <c r="H160" i="15"/>
  <c r="G160" i="15"/>
  <c r="P161" i="15" l="1"/>
  <c r="O161" i="15"/>
  <c r="M161" i="15"/>
  <c r="Q161" i="15"/>
  <c r="T161" i="15"/>
  <c r="R161" i="15"/>
  <c r="N162" i="15"/>
  <c r="S162" i="15" s="1"/>
  <c r="E162" i="15"/>
  <c r="I161" i="15"/>
  <c r="H161" i="15"/>
  <c r="G161" i="15"/>
  <c r="F161" i="15"/>
  <c r="P162" i="15" l="1"/>
  <c r="O162" i="15"/>
  <c r="M162" i="15"/>
  <c r="Q162" i="15"/>
  <c r="T162" i="15"/>
  <c r="R162" i="15"/>
  <c r="N163" i="15"/>
  <c r="S163" i="15" s="1"/>
  <c r="F162" i="15"/>
  <c r="E163" i="15"/>
  <c r="I162" i="15"/>
  <c r="H162" i="15"/>
  <c r="G162" i="15"/>
  <c r="P163" i="15" l="1"/>
  <c r="O163" i="15"/>
  <c r="M163" i="15"/>
  <c r="Q163" i="15"/>
  <c r="T163" i="15"/>
  <c r="R163" i="15"/>
  <c r="N164" i="15"/>
  <c r="S164" i="15" s="1"/>
  <c r="E164" i="15"/>
  <c r="I163" i="15"/>
  <c r="H163" i="15"/>
  <c r="G163" i="15"/>
  <c r="F163" i="15"/>
  <c r="P164" i="15" l="1"/>
  <c r="O164" i="15"/>
  <c r="M164" i="15"/>
  <c r="Q164" i="15"/>
  <c r="T164" i="15"/>
  <c r="R164" i="15"/>
  <c r="N165" i="15"/>
  <c r="S165" i="15" s="1"/>
  <c r="F164" i="15"/>
  <c r="E165" i="15"/>
  <c r="I164" i="15"/>
  <c r="H164" i="15"/>
  <c r="G164" i="15"/>
  <c r="P165" i="15" l="1"/>
  <c r="O165" i="15"/>
  <c r="M165" i="15"/>
  <c r="Q165" i="15"/>
  <c r="T165" i="15"/>
  <c r="R165" i="15"/>
  <c r="N166" i="15"/>
  <c r="S166" i="15" s="1"/>
  <c r="E166" i="15"/>
  <c r="I165" i="15"/>
  <c r="H165" i="15"/>
  <c r="G165" i="15"/>
  <c r="F165" i="15"/>
  <c r="P166" i="15" l="1"/>
  <c r="O166" i="15"/>
  <c r="M166" i="15"/>
  <c r="Q166" i="15"/>
  <c r="T166" i="15"/>
  <c r="R166" i="15"/>
  <c r="N167" i="15"/>
  <c r="S167" i="15" s="1"/>
  <c r="F166" i="15"/>
  <c r="E167" i="15"/>
  <c r="I166" i="15"/>
  <c r="H166" i="15"/>
  <c r="G166" i="15"/>
  <c r="P167" i="15" l="1"/>
  <c r="O167" i="15"/>
  <c r="M167" i="15"/>
  <c r="Q167" i="15"/>
  <c r="T167" i="15"/>
  <c r="R167" i="15"/>
  <c r="N168" i="15"/>
  <c r="S168" i="15" s="1"/>
  <c r="E168" i="15"/>
  <c r="I167" i="15"/>
  <c r="H167" i="15"/>
  <c r="G167" i="15"/>
  <c r="F167" i="15"/>
  <c r="P168" i="15" l="1"/>
  <c r="O168" i="15"/>
  <c r="M168" i="15"/>
  <c r="Q168" i="15"/>
  <c r="T168" i="15"/>
  <c r="R168" i="15"/>
  <c r="N169" i="15"/>
  <c r="S169" i="15" s="1"/>
  <c r="E169" i="15"/>
  <c r="I168" i="15"/>
  <c r="F168" i="15"/>
  <c r="H168" i="15"/>
  <c r="G168" i="15"/>
  <c r="P169" i="15" l="1"/>
  <c r="O169" i="15"/>
  <c r="M169" i="15"/>
  <c r="Q169" i="15"/>
  <c r="T169" i="15"/>
  <c r="R169" i="15"/>
  <c r="N170" i="15"/>
  <c r="S170" i="15" s="1"/>
  <c r="I169" i="15"/>
  <c r="H169" i="15"/>
  <c r="E170" i="15"/>
  <c r="G169" i="15"/>
  <c r="F169" i="15"/>
  <c r="P170" i="15" l="1"/>
  <c r="O170" i="15"/>
  <c r="M170" i="15"/>
  <c r="Q170" i="15"/>
  <c r="T170" i="15"/>
  <c r="R170" i="15"/>
  <c r="E171" i="15"/>
  <c r="I170" i="15"/>
  <c r="H170" i="15"/>
  <c r="G170" i="15"/>
  <c r="F170" i="15"/>
  <c r="N171" i="15"/>
  <c r="S171" i="15" s="1"/>
  <c r="P171" i="15" l="1"/>
  <c r="O171" i="15"/>
  <c r="M171" i="15"/>
  <c r="Q171" i="15"/>
  <c r="T171" i="15"/>
  <c r="R171" i="15"/>
  <c r="N172" i="15"/>
  <c r="S172" i="15" s="1"/>
  <c r="G171" i="15"/>
  <c r="I171" i="15"/>
  <c r="H171" i="15"/>
  <c r="F171" i="15"/>
  <c r="E172" i="15"/>
  <c r="P172" i="15" l="1"/>
  <c r="O172" i="15"/>
  <c r="M172" i="15"/>
  <c r="Q172" i="15"/>
  <c r="T172" i="15"/>
  <c r="R172" i="15"/>
  <c r="E173" i="15"/>
  <c r="I172" i="15"/>
  <c r="G172" i="15"/>
  <c r="H172" i="15"/>
  <c r="F172" i="15"/>
  <c r="N173" i="15"/>
  <c r="S173" i="15" s="1"/>
  <c r="P173" i="15" l="1"/>
  <c r="O173" i="15"/>
  <c r="M173" i="15"/>
  <c r="Q173" i="15"/>
  <c r="T173" i="15"/>
  <c r="R173" i="15"/>
  <c r="N174" i="15"/>
  <c r="S174" i="15" s="1"/>
  <c r="G173" i="15"/>
  <c r="I173" i="15"/>
  <c r="H173" i="15"/>
  <c r="F173" i="15"/>
  <c r="E174" i="15"/>
  <c r="P174" i="15" l="1"/>
  <c r="O174" i="15"/>
  <c r="M174" i="15"/>
  <c r="Q174" i="15"/>
  <c r="T174" i="15"/>
  <c r="R174" i="15"/>
  <c r="E175" i="15"/>
  <c r="I174" i="15"/>
  <c r="G174" i="15"/>
  <c r="H174" i="15"/>
  <c r="F174" i="15"/>
  <c r="N175" i="15"/>
  <c r="S175" i="15" s="1"/>
  <c r="P175" i="15" l="1"/>
  <c r="O175" i="15"/>
  <c r="M175" i="15"/>
  <c r="Q175" i="15"/>
  <c r="T175" i="15"/>
  <c r="R175" i="15"/>
  <c r="N176" i="15"/>
  <c r="S176" i="15" s="1"/>
  <c r="G175" i="15"/>
  <c r="I175" i="15"/>
  <c r="H175" i="15"/>
  <c r="F175" i="15"/>
  <c r="E176" i="15"/>
  <c r="P176" i="15" l="1"/>
  <c r="O176" i="15"/>
  <c r="M176" i="15"/>
  <c r="Q176" i="15"/>
  <c r="T176" i="15"/>
  <c r="R176" i="15"/>
  <c r="E177" i="15"/>
  <c r="I176" i="15"/>
  <c r="G176" i="15"/>
  <c r="H176" i="15"/>
  <c r="F176" i="15"/>
  <c r="N177" i="15"/>
  <c r="S177" i="15" s="1"/>
  <c r="P177" i="15" l="1"/>
  <c r="O177" i="15"/>
  <c r="M177" i="15"/>
  <c r="Q177" i="15"/>
  <c r="T177" i="15"/>
  <c r="R177" i="15"/>
  <c r="N178" i="15"/>
  <c r="S178" i="15" s="1"/>
  <c r="G177" i="15"/>
  <c r="E178" i="15"/>
  <c r="I177" i="15"/>
  <c r="H177" i="15"/>
  <c r="F177" i="15"/>
  <c r="P178" i="15" l="1"/>
  <c r="O178" i="15"/>
  <c r="M178" i="15"/>
  <c r="Q178" i="15"/>
  <c r="T178" i="15"/>
  <c r="R178" i="15"/>
  <c r="E179" i="15"/>
  <c r="I178" i="15"/>
  <c r="G178" i="15"/>
  <c r="H178" i="15"/>
  <c r="F178" i="15"/>
  <c r="N179" i="15"/>
  <c r="S179" i="15" s="1"/>
  <c r="P179" i="15" l="1"/>
  <c r="O179" i="15"/>
  <c r="M179" i="15"/>
  <c r="Q179" i="15"/>
  <c r="T179" i="15"/>
  <c r="R179" i="15"/>
  <c r="N180" i="15"/>
  <c r="S180" i="15" s="1"/>
  <c r="G179" i="15"/>
  <c r="F179" i="15"/>
  <c r="E180" i="15"/>
  <c r="I179" i="15"/>
  <c r="H179" i="15"/>
  <c r="P180" i="15" l="1"/>
  <c r="O180" i="15"/>
  <c r="M180" i="15"/>
  <c r="Q180" i="15"/>
  <c r="T180" i="15"/>
  <c r="R180" i="15"/>
  <c r="E181" i="15"/>
  <c r="I180" i="15"/>
  <c r="G180" i="15"/>
  <c r="F180" i="15"/>
  <c r="H180" i="15"/>
  <c r="N181" i="15"/>
  <c r="S181" i="15" s="1"/>
  <c r="P181" i="15" l="1"/>
  <c r="O181" i="15"/>
  <c r="M181" i="15"/>
  <c r="Q181" i="15"/>
  <c r="T181" i="15"/>
  <c r="R181" i="15"/>
  <c r="N182" i="15"/>
  <c r="S182" i="15" s="1"/>
  <c r="G181" i="15"/>
  <c r="H181" i="15"/>
  <c r="F181" i="15"/>
  <c r="E182" i="15"/>
  <c r="I181" i="15"/>
  <c r="P182" i="15" l="1"/>
  <c r="O182" i="15"/>
  <c r="M182" i="15"/>
  <c r="Q182" i="15"/>
  <c r="T182" i="15"/>
  <c r="R182" i="15"/>
  <c r="E183" i="15"/>
  <c r="I182" i="15"/>
  <c r="G182" i="15"/>
  <c r="H182" i="15"/>
  <c r="F182" i="15"/>
  <c r="N183" i="15"/>
  <c r="S183" i="15" s="1"/>
  <c r="P183" i="15" l="1"/>
  <c r="O183" i="15"/>
  <c r="M183" i="15"/>
  <c r="Q183" i="15"/>
  <c r="T183" i="15"/>
  <c r="R183" i="15"/>
  <c r="N184" i="15"/>
  <c r="S184" i="15" s="1"/>
  <c r="G183" i="15"/>
  <c r="I183" i="15"/>
  <c r="H183" i="15"/>
  <c r="F183" i="15"/>
  <c r="E184" i="15"/>
  <c r="P184" i="15" l="1"/>
  <c r="O184" i="15"/>
  <c r="M184" i="15"/>
  <c r="Q184" i="15"/>
  <c r="T184" i="15"/>
  <c r="R184" i="15"/>
  <c r="E185" i="15"/>
  <c r="I184" i="15"/>
  <c r="G184" i="15"/>
  <c r="H184" i="15"/>
  <c r="F184" i="15"/>
  <c r="N185" i="15"/>
  <c r="S185" i="15" s="1"/>
  <c r="P185" i="15" l="1"/>
  <c r="O185" i="15"/>
  <c r="M185" i="15"/>
  <c r="Q185" i="15"/>
  <c r="T185" i="15"/>
  <c r="R185" i="15"/>
  <c r="N186" i="15"/>
  <c r="S186" i="15" s="1"/>
  <c r="G185" i="15"/>
  <c r="F185" i="15"/>
  <c r="I185" i="15"/>
  <c r="H185" i="15"/>
  <c r="E186" i="15"/>
  <c r="P186" i="15" l="1"/>
  <c r="O186" i="15"/>
  <c r="M186" i="15"/>
  <c r="Q186" i="15"/>
  <c r="T186" i="15"/>
  <c r="R186" i="15"/>
  <c r="E187" i="15"/>
  <c r="I186" i="15"/>
  <c r="G186" i="15"/>
  <c r="H186" i="15"/>
  <c r="F186" i="15"/>
  <c r="N187" i="15"/>
  <c r="S187" i="15" s="1"/>
  <c r="P187" i="15" l="1"/>
  <c r="O187" i="15"/>
  <c r="M187" i="15"/>
  <c r="Q187" i="15"/>
  <c r="T187" i="15"/>
  <c r="R187" i="15"/>
  <c r="N188" i="15"/>
  <c r="S188" i="15" s="1"/>
  <c r="G187" i="15"/>
  <c r="F187" i="15"/>
  <c r="H187" i="15"/>
  <c r="E188" i="15"/>
  <c r="I187" i="15"/>
  <c r="P188" i="15" l="1"/>
  <c r="O188" i="15"/>
  <c r="M188" i="15"/>
  <c r="Q188" i="15"/>
  <c r="T188" i="15"/>
  <c r="R188" i="15"/>
  <c r="E189" i="15"/>
  <c r="I188" i="15"/>
  <c r="G188" i="15"/>
  <c r="H188" i="15"/>
  <c r="F188" i="15"/>
  <c r="N189" i="15"/>
  <c r="S189" i="15" s="1"/>
  <c r="P189" i="15" l="1"/>
  <c r="O189" i="15"/>
  <c r="M189" i="15"/>
  <c r="Q189" i="15"/>
  <c r="T189" i="15"/>
  <c r="R189" i="15"/>
  <c r="N190" i="15"/>
  <c r="S190" i="15" s="1"/>
  <c r="G189" i="15"/>
  <c r="F189" i="15"/>
  <c r="I189" i="15"/>
  <c r="H189" i="15"/>
  <c r="E190" i="15"/>
  <c r="P190" i="15" l="1"/>
  <c r="O190" i="15"/>
  <c r="M190" i="15"/>
  <c r="Q190" i="15"/>
  <c r="T190" i="15"/>
  <c r="R190" i="15"/>
  <c r="E191" i="15"/>
  <c r="I190" i="15"/>
  <c r="G190" i="15"/>
  <c r="H190" i="15"/>
  <c r="F190" i="15"/>
  <c r="N191" i="15"/>
  <c r="S191" i="15" s="1"/>
  <c r="P191" i="15" l="1"/>
  <c r="O191" i="15"/>
  <c r="M191" i="15"/>
  <c r="Q191" i="15"/>
  <c r="T191" i="15"/>
  <c r="R191" i="15"/>
  <c r="N192" i="15"/>
  <c r="S192" i="15" s="1"/>
  <c r="G191" i="15"/>
  <c r="F191" i="15"/>
  <c r="H191" i="15"/>
  <c r="E192" i="15"/>
  <c r="I191" i="15"/>
  <c r="P192" i="15" l="1"/>
  <c r="O192" i="15"/>
  <c r="M192" i="15"/>
  <c r="Q192" i="15"/>
  <c r="T192" i="15"/>
  <c r="R192" i="15"/>
  <c r="E193" i="15"/>
  <c r="I192" i="15"/>
  <c r="G192" i="15"/>
  <c r="H192" i="15"/>
  <c r="F192" i="15"/>
  <c r="N193" i="15"/>
  <c r="S193" i="15" s="1"/>
  <c r="P193" i="15" l="1"/>
  <c r="O193" i="15"/>
  <c r="M193" i="15"/>
  <c r="Q193" i="15"/>
  <c r="T193" i="15"/>
  <c r="R193" i="15"/>
  <c r="N194" i="15"/>
  <c r="S194" i="15" s="1"/>
  <c r="G193" i="15"/>
  <c r="F193" i="15"/>
  <c r="I193" i="15"/>
  <c r="H193" i="15"/>
  <c r="E194" i="15"/>
  <c r="P194" i="15" l="1"/>
  <c r="O194" i="15"/>
  <c r="M194" i="15"/>
  <c r="Q194" i="15"/>
  <c r="T194" i="15"/>
  <c r="R194" i="15"/>
  <c r="E195" i="15"/>
  <c r="I194" i="15"/>
  <c r="G194" i="15"/>
  <c r="H194" i="15"/>
  <c r="F194" i="15"/>
  <c r="N195" i="15"/>
  <c r="S195" i="15" s="1"/>
  <c r="P195" i="15" l="1"/>
  <c r="O195" i="15"/>
  <c r="M195" i="15"/>
  <c r="Q195" i="15"/>
  <c r="T195" i="15"/>
  <c r="R195" i="15"/>
  <c r="N196" i="15"/>
  <c r="S196" i="15" s="1"/>
  <c r="G195" i="15"/>
  <c r="F195" i="15"/>
  <c r="H195" i="15"/>
  <c r="E196" i="15"/>
  <c r="I195" i="15"/>
  <c r="P196" i="15" l="1"/>
  <c r="O196" i="15"/>
  <c r="M196" i="15"/>
  <c r="Q196" i="15"/>
  <c r="T196" i="15"/>
  <c r="R196" i="15"/>
  <c r="E197" i="15"/>
  <c r="I196" i="15"/>
  <c r="G196" i="15"/>
  <c r="H196" i="15"/>
  <c r="F196" i="15"/>
  <c r="N197" i="15"/>
  <c r="S197" i="15" s="1"/>
  <c r="P197" i="15" l="1"/>
  <c r="O197" i="15"/>
  <c r="M197" i="15"/>
  <c r="Q197" i="15"/>
  <c r="T197" i="15"/>
  <c r="R197" i="15"/>
  <c r="N198" i="15"/>
  <c r="S198" i="15" s="1"/>
  <c r="G197" i="15"/>
  <c r="F197" i="15"/>
  <c r="I197" i="15"/>
  <c r="H197" i="15"/>
  <c r="E198" i="15"/>
  <c r="P198" i="15" l="1"/>
  <c r="O198" i="15"/>
  <c r="M198" i="15"/>
  <c r="Q198" i="15"/>
  <c r="T198" i="15"/>
  <c r="R198" i="15"/>
  <c r="E199" i="15"/>
  <c r="I198" i="15"/>
  <c r="G198" i="15"/>
  <c r="H198" i="15"/>
  <c r="F198" i="15"/>
  <c r="N199" i="15"/>
  <c r="S199" i="15" s="1"/>
  <c r="P199" i="15" l="1"/>
  <c r="O199" i="15"/>
  <c r="M199" i="15"/>
  <c r="Q199" i="15"/>
  <c r="T199" i="15"/>
  <c r="R199" i="15"/>
  <c r="N200" i="15"/>
  <c r="S200" i="15" s="1"/>
  <c r="G199" i="15"/>
  <c r="F199" i="15"/>
  <c r="H199" i="15"/>
  <c r="E200" i="15"/>
  <c r="I199" i="15"/>
  <c r="P200" i="15" l="1"/>
  <c r="O200" i="15"/>
  <c r="M200" i="15"/>
  <c r="Q200" i="15"/>
  <c r="T200" i="15"/>
  <c r="R200" i="15"/>
  <c r="E201" i="15"/>
  <c r="I200" i="15"/>
  <c r="G200" i="15"/>
  <c r="H200" i="15"/>
  <c r="F200" i="15"/>
  <c r="N201" i="15"/>
  <c r="S201" i="15" s="1"/>
  <c r="P201" i="15" l="1"/>
  <c r="O201" i="15"/>
  <c r="M201" i="15"/>
  <c r="Q201" i="15"/>
  <c r="T201" i="15"/>
  <c r="R201" i="15"/>
  <c r="N202" i="15"/>
  <c r="S202" i="15" s="1"/>
  <c r="G201" i="15"/>
  <c r="F201" i="15"/>
  <c r="I201" i="15"/>
  <c r="H201" i="15"/>
  <c r="E202" i="15"/>
  <c r="P202" i="15" l="1"/>
  <c r="O202" i="15"/>
  <c r="M202" i="15"/>
  <c r="Q202" i="15"/>
  <c r="T202" i="15"/>
  <c r="R202" i="15"/>
  <c r="E203" i="15"/>
  <c r="I202" i="15"/>
  <c r="G202" i="15"/>
  <c r="H202" i="15"/>
  <c r="F202" i="15"/>
  <c r="N203" i="15"/>
  <c r="S203" i="15" s="1"/>
  <c r="P203" i="15" l="1"/>
  <c r="O203" i="15"/>
  <c r="M203" i="15"/>
  <c r="Q203" i="15"/>
  <c r="T203" i="15"/>
  <c r="R203" i="15"/>
  <c r="N204" i="15"/>
  <c r="S204" i="15" s="1"/>
  <c r="G203" i="15"/>
  <c r="F203" i="15"/>
  <c r="H203" i="15"/>
  <c r="E204" i="15"/>
  <c r="I203" i="15"/>
  <c r="P204" i="15" l="1"/>
  <c r="O204" i="15"/>
  <c r="M204" i="15"/>
  <c r="Q204" i="15"/>
  <c r="T204" i="15"/>
  <c r="R204" i="15"/>
  <c r="E205" i="15"/>
  <c r="I204" i="15"/>
  <c r="G204" i="15"/>
  <c r="H204" i="15"/>
  <c r="F204" i="15"/>
  <c r="N205" i="15"/>
  <c r="S205" i="15" s="1"/>
  <c r="P205" i="15" l="1"/>
  <c r="O205" i="15"/>
  <c r="M205" i="15"/>
  <c r="Q205" i="15"/>
  <c r="T205" i="15"/>
  <c r="R205" i="15"/>
  <c r="N206" i="15"/>
  <c r="S206" i="15" s="1"/>
  <c r="E206" i="15"/>
  <c r="G205" i="15"/>
  <c r="F205" i="15"/>
  <c r="I205" i="15"/>
  <c r="H205" i="15"/>
  <c r="P206" i="15" l="1"/>
  <c r="O206" i="15"/>
  <c r="M206" i="15"/>
  <c r="Q206" i="15"/>
  <c r="T206" i="15"/>
  <c r="R206" i="15"/>
  <c r="N207" i="15"/>
  <c r="S207" i="15" s="1"/>
  <c r="E207" i="15"/>
  <c r="I206" i="15"/>
  <c r="H206" i="15"/>
  <c r="F206" i="15"/>
  <c r="G206" i="15"/>
  <c r="P207" i="15" l="1"/>
  <c r="O207" i="15"/>
  <c r="M207" i="15"/>
  <c r="Q207" i="15"/>
  <c r="T207" i="15"/>
  <c r="R207" i="15"/>
  <c r="I207" i="15"/>
  <c r="E208" i="15"/>
  <c r="H207" i="15"/>
  <c r="G207" i="15"/>
  <c r="F207" i="15"/>
  <c r="N208" i="15"/>
  <c r="S208" i="15" s="1"/>
  <c r="P208" i="15" l="1"/>
  <c r="O208" i="15"/>
  <c r="M208" i="15"/>
  <c r="Q208" i="15"/>
  <c r="T208" i="15"/>
  <c r="R208" i="15"/>
  <c r="N209" i="15"/>
  <c r="S209" i="15" s="1"/>
  <c r="E209" i="15"/>
  <c r="I208" i="15"/>
  <c r="H208" i="15"/>
  <c r="G208" i="15"/>
  <c r="F208" i="15"/>
  <c r="P209" i="15" l="1"/>
  <c r="O209" i="15"/>
  <c r="M209" i="15"/>
  <c r="Q209" i="15"/>
  <c r="T209" i="15"/>
  <c r="R209" i="15"/>
  <c r="F209" i="15"/>
  <c r="E210" i="15"/>
  <c r="I209" i="15"/>
  <c r="H209" i="15"/>
  <c r="G209" i="15"/>
  <c r="N210" i="15"/>
  <c r="S210" i="15" s="1"/>
  <c r="P210" i="15" l="1"/>
  <c r="O210" i="15"/>
  <c r="M210" i="15"/>
  <c r="Q210" i="15"/>
  <c r="T210" i="15"/>
  <c r="R210" i="15"/>
  <c r="N211" i="15"/>
  <c r="S211" i="15" s="1"/>
  <c r="E211" i="15"/>
  <c r="I210" i="15"/>
  <c r="H210" i="15"/>
  <c r="F210" i="15"/>
  <c r="G210" i="15"/>
  <c r="P211" i="15" l="1"/>
  <c r="O211" i="15"/>
  <c r="M211" i="15"/>
  <c r="Q211" i="15"/>
  <c r="T211" i="15"/>
  <c r="R211" i="15"/>
  <c r="N212" i="15"/>
  <c r="S212" i="15" s="1"/>
  <c r="F211" i="15"/>
  <c r="G211" i="15"/>
  <c r="E212" i="15"/>
  <c r="I211" i="15"/>
  <c r="H211" i="15"/>
  <c r="P212" i="15" l="1"/>
  <c r="O212" i="15"/>
  <c r="M212" i="15"/>
  <c r="Q212" i="15"/>
  <c r="T212" i="15"/>
  <c r="R212" i="15"/>
  <c r="N213" i="15"/>
  <c r="S213" i="15" s="1"/>
  <c r="E213" i="15"/>
  <c r="I212" i="15"/>
  <c r="H212" i="15"/>
  <c r="F212" i="15"/>
  <c r="G212" i="15"/>
  <c r="P213" i="15" l="1"/>
  <c r="O213" i="15"/>
  <c r="M213" i="15"/>
  <c r="Q213" i="15"/>
  <c r="T213" i="15"/>
  <c r="R213" i="15"/>
  <c r="G213" i="15"/>
  <c r="F213" i="15"/>
  <c r="I213" i="15"/>
  <c r="H213" i="15"/>
  <c r="E214" i="15"/>
  <c r="N214" i="15"/>
  <c r="S214" i="15" s="1"/>
  <c r="P214" i="15" l="1"/>
  <c r="O214" i="15"/>
  <c r="M214" i="15"/>
  <c r="Q214" i="15"/>
  <c r="T214" i="15"/>
  <c r="R214" i="15"/>
  <c r="E215" i="15"/>
  <c r="I214" i="15"/>
  <c r="H214" i="15"/>
  <c r="G214" i="15"/>
  <c r="F214" i="15"/>
  <c r="N215" i="15"/>
  <c r="S215" i="15" s="1"/>
  <c r="P215" i="15" l="1"/>
  <c r="O215" i="15"/>
  <c r="M215" i="15"/>
  <c r="Q215" i="15"/>
  <c r="T215" i="15"/>
  <c r="R215" i="15"/>
  <c r="N216" i="15"/>
  <c r="S216" i="15" s="1"/>
  <c r="G215" i="15"/>
  <c r="F215" i="15"/>
  <c r="E216" i="15"/>
  <c r="I215" i="15"/>
  <c r="H215" i="15"/>
  <c r="P216" i="15" l="1"/>
  <c r="O216" i="15"/>
  <c r="M216" i="15"/>
  <c r="Q216" i="15"/>
  <c r="T216" i="15"/>
  <c r="R216" i="15"/>
  <c r="E217" i="15"/>
  <c r="I216" i="15"/>
  <c r="H216" i="15"/>
  <c r="G216" i="15"/>
  <c r="F216" i="15"/>
  <c r="N217" i="15"/>
  <c r="S217" i="15" s="1"/>
  <c r="P217" i="15" l="1"/>
  <c r="O217" i="15"/>
  <c r="M217" i="15"/>
  <c r="Q217" i="15"/>
  <c r="T217" i="15"/>
  <c r="R217" i="15"/>
  <c r="N218" i="15"/>
  <c r="S218" i="15" s="1"/>
  <c r="G217" i="15"/>
  <c r="F217" i="15"/>
  <c r="I217" i="15"/>
  <c r="H217" i="15"/>
  <c r="E218" i="15"/>
  <c r="P218" i="15" l="1"/>
  <c r="O218" i="15"/>
  <c r="M218" i="15"/>
  <c r="Q218" i="15"/>
  <c r="T218" i="15"/>
  <c r="R218" i="15"/>
  <c r="E219" i="15"/>
  <c r="I218" i="15"/>
  <c r="H218" i="15"/>
  <c r="G218" i="15"/>
  <c r="F218" i="15"/>
  <c r="N219" i="15"/>
  <c r="S219" i="15" s="1"/>
  <c r="P219" i="15" l="1"/>
  <c r="O219" i="15"/>
  <c r="M219" i="15"/>
  <c r="Q219" i="15"/>
  <c r="T219" i="15"/>
  <c r="R219" i="15"/>
  <c r="N220" i="15"/>
  <c r="S220" i="15" s="1"/>
  <c r="G219" i="15"/>
  <c r="F219" i="15"/>
  <c r="E220" i="15"/>
  <c r="I219" i="15"/>
  <c r="H219" i="15"/>
  <c r="P220" i="15" l="1"/>
  <c r="O220" i="15"/>
  <c r="M220" i="15"/>
  <c r="Q220" i="15"/>
  <c r="T220" i="15"/>
  <c r="R220" i="15"/>
  <c r="E221" i="15"/>
  <c r="I220" i="15"/>
  <c r="H220" i="15"/>
  <c r="F220" i="15"/>
  <c r="G220" i="15"/>
  <c r="N221" i="15"/>
  <c r="S221" i="15" s="1"/>
  <c r="P221" i="15" l="1"/>
  <c r="O221" i="15"/>
  <c r="M221" i="15"/>
  <c r="Q221" i="15"/>
  <c r="T221" i="15"/>
  <c r="R221" i="15"/>
  <c r="N222" i="15"/>
  <c r="S222" i="15" s="1"/>
  <c r="G221" i="15"/>
  <c r="F221" i="15"/>
  <c r="I221" i="15"/>
  <c r="H221" i="15"/>
  <c r="E222" i="15"/>
  <c r="P222" i="15" l="1"/>
  <c r="O222" i="15"/>
  <c r="M222" i="15"/>
  <c r="Q222" i="15"/>
  <c r="T222" i="15"/>
  <c r="R222" i="15"/>
  <c r="E223" i="15"/>
  <c r="I222" i="15"/>
  <c r="H222" i="15"/>
  <c r="G222" i="15"/>
  <c r="F222" i="15"/>
  <c r="N223" i="15"/>
  <c r="S223" i="15" s="1"/>
  <c r="P223" i="15" l="1"/>
  <c r="O223" i="15"/>
  <c r="M223" i="15"/>
  <c r="Q223" i="15"/>
  <c r="T223" i="15"/>
  <c r="R223" i="15"/>
  <c r="N224" i="15"/>
  <c r="S224" i="15" s="1"/>
  <c r="G223" i="15"/>
  <c r="F223" i="15"/>
  <c r="E224" i="15"/>
  <c r="I223" i="15"/>
  <c r="H223" i="15"/>
  <c r="P224" i="15" l="1"/>
  <c r="O224" i="15"/>
  <c r="M224" i="15"/>
  <c r="Q224" i="15"/>
  <c r="T224" i="15"/>
  <c r="R224" i="15"/>
  <c r="E225" i="15"/>
  <c r="I224" i="15"/>
  <c r="H224" i="15"/>
  <c r="G224" i="15"/>
  <c r="F224" i="15"/>
  <c r="N225" i="15"/>
  <c r="S225" i="15" s="1"/>
  <c r="P225" i="15" l="1"/>
  <c r="O225" i="15"/>
  <c r="M225" i="15"/>
  <c r="Q225" i="15"/>
  <c r="T225" i="15"/>
  <c r="R225" i="15"/>
  <c r="N226" i="15"/>
  <c r="S226" i="15" s="1"/>
  <c r="E226" i="15"/>
  <c r="G225" i="15"/>
  <c r="F225" i="15"/>
  <c r="I225" i="15"/>
  <c r="H225" i="15"/>
  <c r="P226" i="15" l="1"/>
  <c r="O226" i="15"/>
  <c r="M226" i="15"/>
  <c r="Q226" i="15"/>
  <c r="T226" i="15"/>
  <c r="R226" i="15"/>
  <c r="E227" i="15"/>
  <c r="I226" i="15"/>
  <c r="H226" i="15"/>
  <c r="F226" i="15"/>
  <c r="G226" i="15"/>
  <c r="N227" i="15"/>
  <c r="S227" i="15" s="1"/>
  <c r="P227" i="15" l="1"/>
  <c r="O227" i="15"/>
  <c r="M227" i="15"/>
  <c r="Q227" i="15"/>
  <c r="T227" i="15"/>
  <c r="R227" i="15"/>
  <c r="N228" i="15"/>
  <c r="S228" i="15" s="1"/>
  <c r="E228" i="15"/>
  <c r="I227" i="15"/>
  <c r="G227" i="15"/>
  <c r="F227" i="15"/>
  <c r="H227" i="15"/>
  <c r="P228" i="15" l="1"/>
  <c r="O228" i="15"/>
  <c r="M228" i="15"/>
  <c r="Q228" i="15"/>
  <c r="T228" i="15"/>
  <c r="R228" i="15"/>
  <c r="N229" i="15"/>
  <c r="S229" i="15" s="1"/>
  <c r="E229" i="15"/>
  <c r="I228" i="15"/>
  <c r="H228" i="15"/>
  <c r="F228" i="15"/>
  <c r="G228" i="15"/>
  <c r="P229" i="15" l="1"/>
  <c r="O229" i="15"/>
  <c r="M229" i="15"/>
  <c r="Q229" i="15"/>
  <c r="T229" i="15"/>
  <c r="R229" i="15"/>
  <c r="I229" i="15"/>
  <c r="E230" i="15"/>
  <c r="H229" i="15"/>
  <c r="G229" i="15"/>
  <c r="F229" i="15"/>
  <c r="N230" i="15"/>
  <c r="S230" i="15" s="1"/>
  <c r="P230" i="15" l="1"/>
  <c r="O230" i="15"/>
  <c r="M230" i="15"/>
  <c r="Q230" i="15"/>
  <c r="T230" i="15"/>
  <c r="R230" i="15"/>
  <c r="N231" i="15"/>
  <c r="S231" i="15" s="1"/>
  <c r="E231" i="15"/>
  <c r="I230" i="15"/>
  <c r="H230" i="15"/>
  <c r="G230" i="15"/>
  <c r="F230" i="15"/>
  <c r="P231" i="15" l="1"/>
  <c r="O231" i="15"/>
  <c r="M231" i="15"/>
  <c r="Q231" i="15"/>
  <c r="T231" i="15"/>
  <c r="R231" i="15"/>
  <c r="F231" i="15"/>
  <c r="I231" i="15"/>
  <c r="E232" i="15"/>
  <c r="G231" i="15"/>
  <c r="H231" i="15"/>
  <c r="N232" i="15"/>
  <c r="S232" i="15" s="1"/>
  <c r="P232" i="15" l="1"/>
  <c r="O232" i="15"/>
  <c r="M232" i="15"/>
  <c r="Q232" i="15"/>
  <c r="T232" i="15"/>
  <c r="R232" i="15"/>
  <c r="N233" i="15"/>
  <c r="S233" i="15" s="1"/>
  <c r="E233" i="15"/>
  <c r="I232" i="15"/>
  <c r="H232" i="15"/>
  <c r="G232" i="15"/>
  <c r="F232" i="15"/>
  <c r="P233" i="15" l="1"/>
  <c r="O233" i="15"/>
  <c r="M233" i="15"/>
  <c r="Q233" i="15"/>
  <c r="T233" i="15"/>
  <c r="R233" i="15"/>
  <c r="N234" i="15"/>
  <c r="S234" i="15" s="1"/>
  <c r="I233" i="15"/>
  <c r="E234" i="15"/>
  <c r="H233" i="15"/>
  <c r="G233" i="15"/>
  <c r="F233" i="15"/>
  <c r="P234" i="15" l="1"/>
  <c r="O234" i="15"/>
  <c r="M234" i="15"/>
  <c r="Q234" i="15"/>
  <c r="T234" i="15"/>
  <c r="R234" i="15"/>
  <c r="N235" i="15"/>
  <c r="S235" i="15" s="1"/>
  <c r="E235" i="15"/>
  <c r="I234" i="15"/>
  <c r="F234" i="15"/>
  <c r="G234" i="15"/>
  <c r="H234" i="15"/>
  <c r="P235" i="15" l="1"/>
  <c r="O235" i="15"/>
  <c r="M235" i="15"/>
  <c r="Q235" i="15"/>
  <c r="T235" i="15"/>
  <c r="R235" i="15"/>
  <c r="I235" i="15"/>
  <c r="E236" i="15"/>
  <c r="H235" i="15"/>
  <c r="G235" i="15"/>
  <c r="F235" i="15"/>
  <c r="N236" i="15"/>
  <c r="S236" i="15" s="1"/>
  <c r="P236" i="15" l="1"/>
  <c r="O236" i="15"/>
  <c r="M236" i="15"/>
  <c r="Q236" i="15"/>
  <c r="T236" i="15"/>
  <c r="R236" i="15"/>
  <c r="N237" i="15"/>
  <c r="S237" i="15" s="1"/>
  <c r="E237" i="15"/>
  <c r="I236" i="15"/>
  <c r="H236" i="15"/>
  <c r="G236" i="15"/>
  <c r="F236" i="15"/>
  <c r="P237" i="15" l="1"/>
  <c r="O237" i="15"/>
  <c r="M237" i="15"/>
  <c r="Q237" i="15"/>
  <c r="T237" i="15"/>
  <c r="R237" i="15"/>
  <c r="G237" i="15"/>
  <c r="F237" i="15"/>
  <c r="E238" i="15"/>
  <c r="H237" i="15"/>
  <c r="I237" i="15"/>
  <c r="N238" i="15"/>
  <c r="S238" i="15" s="1"/>
  <c r="P238" i="15" l="1"/>
  <c r="O238" i="15"/>
  <c r="M238" i="15"/>
  <c r="Q238" i="15"/>
  <c r="T238" i="15"/>
  <c r="R238" i="15"/>
  <c r="E239" i="15"/>
  <c r="I238" i="15"/>
  <c r="H238" i="15"/>
  <c r="G238" i="15"/>
  <c r="F238" i="15"/>
  <c r="N239" i="15"/>
  <c r="S239" i="15" s="1"/>
  <c r="P239" i="15" l="1"/>
  <c r="O239" i="15"/>
  <c r="M239" i="15"/>
  <c r="Q239" i="15"/>
  <c r="T239" i="15"/>
  <c r="R239" i="15"/>
  <c r="N240" i="15"/>
  <c r="S240" i="15" s="1"/>
  <c r="I239" i="15"/>
  <c r="H239" i="15"/>
  <c r="E240" i="15"/>
  <c r="G239" i="15"/>
  <c r="F239" i="15"/>
  <c r="P240" i="15" l="1"/>
  <c r="O240" i="15"/>
  <c r="M240" i="15"/>
  <c r="Q240" i="15"/>
  <c r="T240" i="15"/>
  <c r="R240" i="15"/>
  <c r="N241" i="15"/>
  <c r="S241" i="15" s="1"/>
  <c r="E241" i="15"/>
  <c r="I240" i="15"/>
  <c r="F240" i="15"/>
  <c r="H240" i="15"/>
  <c r="G240" i="15"/>
  <c r="P241" i="15" l="1"/>
  <c r="O241" i="15"/>
  <c r="M241" i="15"/>
  <c r="Q241" i="15"/>
  <c r="T241" i="15"/>
  <c r="R241" i="15"/>
  <c r="N242" i="15"/>
  <c r="S242" i="15" s="1"/>
  <c r="I241" i="15"/>
  <c r="H241" i="15"/>
  <c r="E242" i="15"/>
  <c r="G241" i="15"/>
  <c r="F241" i="15"/>
  <c r="P242" i="15" l="1"/>
  <c r="O242" i="15"/>
  <c r="M242" i="15"/>
  <c r="Q242" i="15"/>
  <c r="T242" i="15"/>
  <c r="R242" i="15"/>
  <c r="N243" i="15"/>
  <c r="S243" i="15" s="1"/>
  <c r="E243" i="15"/>
  <c r="I242" i="15"/>
  <c r="F242" i="15"/>
  <c r="H242" i="15"/>
  <c r="G242" i="15"/>
  <c r="P243" i="15" l="1"/>
  <c r="O243" i="15"/>
  <c r="M243" i="15"/>
  <c r="Q243" i="15"/>
  <c r="T243" i="15"/>
  <c r="R243" i="15"/>
  <c r="E244" i="15"/>
  <c r="G243" i="15"/>
  <c r="F243" i="15"/>
  <c r="I243" i="15"/>
  <c r="H243" i="15"/>
  <c r="N244" i="15"/>
  <c r="S244" i="15" s="1"/>
  <c r="P244" i="15" l="1"/>
  <c r="O244" i="15"/>
  <c r="M244" i="15"/>
  <c r="Q244" i="15"/>
  <c r="T244" i="15"/>
  <c r="R244" i="15"/>
  <c r="N245" i="15"/>
  <c r="S245" i="15" s="1"/>
  <c r="E245" i="15"/>
  <c r="I244" i="15"/>
  <c r="F244" i="15"/>
  <c r="G244" i="15"/>
  <c r="H244" i="15"/>
  <c r="P245" i="15" l="1"/>
  <c r="O245" i="15"/>
  <c r="M245" i="15"/>
  <c r="Q245" i="15"/>
  <c r="T245" i="15"/>
  <c r="R245" i="15"/>
  <c r="N246" i="15"/>
  <c r="S246" i="15" s="1"/>
  <c r="I245" i="15"/>
  <c r="H245" i="15"/>
  <c r="G245" i="15"/>
  <c r="F245" i="15"/>
  <c r="E246" i="15"/>
  <c r="P246" i="15" l="1"/>
  <c r="O246" i="15"/>
  <c r="M246" i="15"/>
  <c r="Q246" i="15"/>
  <c r="T246" i="15"/>
  <c r="R246" i="15"/>
  <c r="N247" i="15"/>
  <c r="S247" i="15" s="1"/>
  <c r="E247" i="15"/>
  <c r="I246" i="15"/>
  <c r="F246" i="15"/>
  <c r="H246" i="15"/>
  <c r="G246" i="15"/>
  <c r="P247" i="15" l="1"/>
  <c r="O247" i="15"/>
  <c r="M247" i="15"/>
  <c r="Q247" i="15"/>
  <c r="T247" i="15"/>
  <c r="R247" i="15"/>
  <c r="E248" i="15"/>
  <c r="H247" i="15"/>
  <c r="G247" i="15"/>
  <c r="I247" i="15"/>
  <c r="F247" i="15"/>
  <c r="N248" i="15"/>
  <c r="S248" i="15" s="1"/>
  <c r="P248" i="15" l="1"/>
  <c r="O248" i="15"/>
  <c r="M248" i="15"/>
  <c r="Q248" i="15"/>
  <c r="T248" i="15"/>
  <c r="R248" i="15"/>
  <c r="N249" i="15"/>
  <c r="S249" i="15" s="1"/>
  <c r="G248" i="15"/>
  <c r="E249" i="15"/>
  <c r="H248" i="15"/>
  <c r="I248" i="15"/>
  <c r="F248" i="15"/>
  <c r="P249" i="15" l="1"/>
  <c r="O249" i="15"/>
  <c r="M249" i="15"/>
  <c r="Q249" i="15"/>
  <c r="T249" i="15"/>
  <c r="R249" i="15"/>
  <c r="H249" i="15"/>
  <c r="I249" i="15"/>
  <c r="E250" i="15"/>
  <c r="G249" i="15"/>
  <c r="F249" i="15"/>
  <c r="N250" i="15"/>
  <c r="S250" i="15" s="1"/>
  <c r="P250" i="15" l="1"/>
  <c r="O250" i="15"/>
  <c r="M250" i="15"/>
  <c r="Q250" i="15"/>
  <c r="T250" i="15"/>
  <c r="R250" i="15"/>
  <c r="G250" i="15"/>
  <c r="F250" i="15"/>
  <c r="I250" i="15"/>
  <c r="E251" i="15"/>
  <c r="H250" i="15"/>
  <c r="N251" i="15"/>
  <c r="S251" i="15" s="1"/>
  <c r="P251" i="15" l="1"/>
  <c r="O251" i="15"/>
  <c r="M251" i="15"/>
  <c r="Q251" i="15"/>
  <c r="T251" i="15"/>
  <c r="R251" i="15"/>
  <c r="N252" i="15"/>
  <c r="S252" i="15" s="1"/>
  <c r="H251" i="15"/>
  <c r="I251" i="15"/>
  <c r="E252" i="15"/>
  <c r="G251" i="15"/>
  <c r="F251" i="15"/>
  <c r="P252" i="15" l="1"/>
  <c r="O252" i="15"/>
  <c r="M252" i="15"/>
  <c r="Q252" i="15"/>
  <c r="T252" i="15"/>
  <c r="R252" i="15"/>
  <c r="N253" i="15"/>
  <c r="S253" i="15" s="1"/>
  <c r="G252" i="15"/>
  <c r="F252" i="15"/>
  <c r="I252" i="15"/>
  <c r="H252" i="15"/>
  <c r="E253" i="15"/>
  <c r="P253" i="15" l="1"/>
  <c r="O253" i="15"/>
  <c r="M253" i="15"/>
  <c r="Q253" i="15"/>
  <c r="T253" i="15"/>
  <c r="R253" i="15"/>
  <c r="H253" i="15"/>
  <c r="F253" i="15"/>
  <c r="E254" i="15"/>
  <c r="I253" i="15"/>
  <c r="G253" i="15"/>
  <c r="N254" i="15"/>
  <c r="S254" i="15" s="1"/>
  <c r="P254" i="15" l="1"/>
  <c r="O254" i="15"/>
  <c r="M254" i="15"/>
  <c r="Q254" i="15"/>
  <c r="T254" i="15"/>
  <c r="R254" i="15"/>
  <c r="G254" i="15"/>
  <c r="F254" i="15"/>
  <c r="H254" i="15"/>
  <c r="E255" i="15"/>
  <c r="I254" i="15"/>
  <c r="N255" i="15"/>
  <c r="S255" i="15" s="1"/>
  <c r="P255" i="15" l="1"/>
  <c r="O255" i="15"/>
  <c r="M255" i="15"/>
  <c r="Q255" i="15"/>
  <c r="T255" i="15"/>
  <c r="R255" i="15"/>
  <c r="N256" i="15"/>
  <c r="S256" i="15" s="1"/>
  <c r="H255" i="15"/>
  <c r="G255" i="15"/>
  <c r="E256" i="15"/>
  <c r="I255" i="15"/>
  <c r="F255" i="15"/>
  <c r="P256" i="15" l="1"/>
  <c r="O256" i="15"/>
  <c r="M256" i="15"/>
  <c r="Q256" i="15"/>
  <c r="T256" i="15"/>
  <c r="R256" i="15"/>
  <c r="N257" i="15"/>
  <c r="S257" i="15" s="1"/>
  <c r="G256" i="15"/>
  <c r="F256" i="15"/>
  <c r="I256" i="15"/>
  <c r="E257" i="15"/>
  <c r="H256" i="15"/>
  <c r="P257" i="15" l="1"/>
  <c r="O257" i="15"/>
  <c r="M257" i="15"/>
  <c r="Q257" i="15"/>
  <c r="T257" i="15"/>
  <c r="R257" i="15"/>
  <c r="H257" i="15"/>
  <c r="I257" i="15"/>
  <c r="F257" i="15"/>
  <c r="E258" i="15"/>
  <c r="G257" i="15"/>
  <c r="N258" i="15"/>
  <c r="S258" i="15" s="1"/>
  <c r="P258" i="15" l="1"/>
  <c r="O258" i="15"/>
  <c r="M258" i="15"/>
  <c r="Q258" i="15"/>
  <c r="T258" i="15"/>
  <c r="R258" i="15"/>
  <c r="G258" i="15"/>
  <c r="F258" i="15"/>
  <c r="H258" i="15"/>
  <c r="I258" i="15"/>
  <c r="E259" i="15"/>
  <c r="N259" i="15"/>
  <c r="S259" i="15" s="1"/>
  <c r="P259" i="15" l="1"/>
  <c r="O259" i="15"/>
  <c r="M259" i="15"/>
  <c r="Q259" i="15"/>
  <c r="T259" i="15"/>
  <c r="R259" i="15"/>
  <c r="H259" i="15"/>
  <c r="G259" i="15"/>
  <c r="F259" i="15"/>
  <c r="E260" i="15"/>
  <c r="I259" i="15"/>
  <c r="N260" i="15"/>
  <c r="S260" i="15" s="1"/>
  <c r="P260" i="15" l="1"/>
  <c r="O260" i="15"/>
  <c r="M260" i="15"/>
  <c r="Q260" i="15"/>
  <c r="T260" i="15"/>
  <c r="R260" i="15"/>
  <c r="G260" i="15"/>
  <c r="F260" i="15"/>
  <c r="E261" i="15"/>
  <c r="I260" i="15"/>
  <c r="H260" i="15"/>
  <c r="N261" i="15"/>
  <c r="S261" i="15" s="1"/>
  <c r="P261" i="15" l="1"/>
  <c r="O261" i="15"/>
  <c r="M261" i="15"/>
  <c r="Q261" i="15"/>
  <c r="T261" i="15"/>
  <c r="R261" i="15"/>
  <c r="N262" i="15"/>
  <c r="S262" i="15" s="1"/>
  <c r="H261" i="15"/>
  <c r="E262" i="15"/>
  <c r="I261" i="15"/>
  <c r="G261" i="15"/>
  <c r="F261" i="15"/>
  <c r="P262" i="15" l="1"/>
  <c r="O262" i="15"/>
  <c r="M262" i="15"/>
  <c r="Q262" i="15"/>
  <c r="T262" i="15"/>
  <c r="R262" i="15"/>
  <c r="N263" i="15"/>
  <c r="S263" i="15" s="1"/>
  <c r="G262" i="15"/>
  <c r="F262" i="15"/>
  <c r="I262" i="15"/>
  <c r="E263" i="15"/>
  <c r="H262" i="15"/>
  <c r="P263" i="15" l="1"/>
  <c r="O263" i="15"/>
  <c r="M263" i="15"/>
  <c r="Q263" i="15"/>
  <c r="T263" i="15"/>
  <c r="R263" i="15"/>
  <c r="H263" i="15"/>
  <c r="F263" i="15"/>
  <c r="I263" i="15"/>
  <c r="E264" i="15"/>
  <c r="G263" i="15"/>
  <c r="N264" i="15"/>
  <c r="S264" i="15" s="1"/>
  <c r="P264" i="15" l="1"/>
  <c r="O264" i="15"/>
  <c r="M264" i="15"/>
  <c r="Q264" i="15"/>
  <c r="T264" i="15"/>
  <c r="R264" i="15"/>
  <c r="N265" i="15"/>
  <c r="S265" i="15" s="1"/>
  <c r="G264" i="15"/>
  <c r="F264" i="15"/>
  <c r="H264" i="15"/>
  <c r="E265" i="15"/>
  <c r="I264" i="15"/>
  <c r="P265" i="15" l="1"/>
  <c r="O265" i="15"/>
  <c r="M265" i="15"/>
  <c r="Q265" i="15"/>
  <c r="T265" i="15"/>
  <c r="R265" i="15"/>
  <c r="H265" i="15"/>
  <c r="G265" i="15"/>
  <c r="F265" i="15"/>
  <c r="E266" i="15"/>
  <c r="I265" i="15"/>
  <c r="N266" i="15"/>
  <c r="S266" i="15" s="1"/>
  <c r="P266" i="15" l="1"/>
  <c r="O266" i="15"/>
  <c r="M266" i="15"/>
  <c r="Q266" i="15"/>
  <c r="T266" i="15"/>
  <c r="R266" i="15"/>
  <c r="G266" i="15"/>
  <c r="F266" i="15"/>
  <c r="I266" i="15"/>
  <c r="E267" i="15"/>
  <c r="H266" i="15"/>
  <c r="N267" i="15"/>
  <c r="S267" i="15" s="1"/>
  <c r="P267" i="15" l="1"/>
  <c r="O267" i="15"/>
  <c r="M267" i="15"/>
  <c r="Q267" i="15"/>
  <c r="T267" i="15"/>
  <c r="R267" i="15"/>
  <c r="N268" i="15"/>
  <c r="S268" i="15" s="1"/>
  <c r="H267" i="15"/>
  <c r="I267" i="15"/>
  <c r="E268" i="15"/>
  <c r="G267" i="15"/>
  <c r="F267" i="15"/>
  <c r="P268" i="15" l="1"/>
  <c r="O268" i="15"/>
  <c r="M268" i="15"/>
  <c r="Q268" i="15"/>
  <c r="T268" i="15"/>
  <c r="R268" i="15"/>
  <c r="G268" i="15"/>
  <c r="F268" i="15"/>
  <c r="E269" i="15"/>
  <c r="I268" i="15"/>
  <c r="H268" i="15"/>
  <c r="N269" i="15"/>
  <c r="S269" i="15" s="1"/>
  <c r="P269" i="15" l="1"/>
  <c r="O269" i="15"/>
  <c r="M269" i="15"/>
  <c r="Q269" i="15"/>
  <c r="T269" i="15"/>
  <c r="R269" i="15"/>
  <c r="N270" i="15"/>
  <c r="S270" i="15" s="1"/>
  <c r="H269" i="15"/>
  <c r="F269" i="15"/>
  <c r="I269" i="15"/>
  <c r="G269" i="15"/>
  <c r="E270" i="15"/>
  <c r="P270" i="15" l="1"/>
  <c r="O270" i="15"/>
  <c r="M270" i="15"/>
  <c r="Q270" i="15"/>
  <c r="T270" i="15"/>
  <c r="R270" i="15"/>
  <c r="G270" i="15"/>
  <c r="E271" i="15"/>
  <c r="F270" i="15"/>
  <c r="H270" i="15"/>
  <c r="I270" i="15"/>
  <c r="N271" i="15"/>
  <c r="S271" i="15" s="1"/>
  <c r="P271" i="15" l="1"/>
  <c r="O271" i="15"/>
  <c r="M271" i="15"/>
  <c r="Q271" i="15"/>
  <c r="T271" i="15"/>
  <c r="R271" i="15"/>
  <c r="E272" i="15"/>
  <c r="I271" i="15"/>
  <c r="G271" i="15"/>
  <c r="F271" i="15"/>
  <c r="H271" i="15"/>
  <c r="N272" i="15"/>
  <c r="S272" i="15" s="1"/>
  <c r="P272" i="15" l="1"/>
  <c r="O272" i="15"/>
  <c r="M272" i="15"/>
  <c r="Q272" i="15"/>
  <c r="T272" i="15"/>
  <c r="R272" i="15"/>
  <c r="N273" i="15"/>
  <c r="S273" i="15" s="1"/>
  <c r="F272" i="15"/>
  <c r="H272" i="15"/>
  <c r="G272" i="15"/>
  <c r="E273" i="15"/>
  <c r="I272" i="15"/>
  <c r="P273" i="15" l="1"/>
  <c r="O273" i="15"/>
  <c r="M273" i="15"/>
  <c r="Q273" i="15"/>
  <c r="T273" i="15"/>
  <c r="R273" i="15"/>
  <c r="N274" i="15"/>
  <c r="S274" i="15" s="1"/>
  <c r="E274" i="15"/>
  <c r="I273" i="15"/>
  <c r="G273" i="15"/>
  <c r="H273" i="15"/>
  <c r="F273" i="15"/>
  <c r="P274" i="15" l="1"/>
  <c r="O274" i="15"/>
  <c r="M274" i="15"/>
  <c r="Q274" i="15"/>
  <c r="T274" i="15"/>
  <c r="R274" i="15"/>
  <c r="F274" i="15"/>
  <c r="I274" i="15"/>
  <c r="H274" i="15"/>
  <c r="E275" i="15"/>
  <c r="G274" i="15"/>
  <c r="N275" i="15"/>
  <c r="S275" i="15" s="1"/>
  <c r="P275" i="15" l="1"/>
  <c r="O275" i="15"/>
  <c r="M275" i="15"/>
  <c r="Q275" i="15"/>
  <c r="T275" i="15"/>
  <c r="R275" i="15"/>
  <c r="N276" i="15"/>
  <c r="S276" i="15" s="1"/>
  <c r="E276" i="15"/>
  <c r="I275" i="15"/>
  <c r="G275" i="15"/>
  <c r="H275" i="15"/>
  <c r="F275" i="15"/>
  <c r="P276" i="15" l="1"/>
  <c r="O276" i="15"/>
  <c r="M276" i="15"/>
  <c r="Q276" i="15"/>
  <c r="T276" i="15"/>
  <c r="R276" i="15"/>
  <c r="F276" i="15"/>
  <c r="I276" i="15"/>
  <c r="G276" i="15"/>
  <c r="H276" i="15"/>
  <c r="E277" i="15"/>
  <c r="N277" i="15"/>
  <c r="S277" i="15" s="1"/>
  <c r="P277" i="15" l="1"/>
  <c r="O277" i="15"/>
  <c r="M277" i="15"/>
  <c r="Q277" i="15"/>
  <c r="T277" i="15"/>
  <c r="R277" i="15"/>
  <c r="E278" i="15"/>
  <c r="I277" i="15"/>
  <c r="G277" i="15"/>
  <c r="F277" i="15"/>
  <c r="H277" i="15"/>
  <c r="N278" i="15"/>
  <c r="S278" i="15" s="1"/>
  <c r="P278" i="15" l="1"/>
  <c r="O278" i="15"/>
  <c r="M278" i="15"/>
  <c r="Q278" i="15"/>
  <c r="T278" i="15"/>
  <c r="R278" i="15"/>
  <c r="N279" i="15"/>
  <c r="S279" i="15" s="1"/>
  <c r="F278" i="15"/>
  <c r="H278" i="15"/>
  <c r="G278" i="15"/>
  <c r="E279" i="15"/>
  <c r="I278" i="15"/>
  <c r="P279" i="15" l="1"/>
  <c r="O279" i="15"/>
  <c r="M279" i="15"/>
  <c r="Q279" i="15"/>
  <c r="T279" i="15"/>
  <c r="R279" i="15"/>
  <c r="N280" i="15"/>
  <c r="S280" i="15" s="1"/>
  <c r="E280" i="15"/>
  <c r="I279" i="15"/>
  <c r="G279" i="15"/>
  <c r="H279" i="15"/>
  <c r="F279" i="15"/>
  <c r="P280" i="15" l="1"/>
  <c r="O280" i="15"/>
  <c r="M280" i="15"/>
  <c r="Q280" i="15"/>
  <c r="T280" i="15"/>
  <c r="R280" i="15"/>
  <c r="N281" i="15"/>
  <c r="S281" i="15" s="1"/>
  <c r="F280" i="15"/>
  <c r="I280" i="15"/>
  <c r="E281" i="15"/>
  <c r="H280" i="15"/>
  <c r="G280" i="15"/>
  <c r="P281" i="15" l="1"/>
  <c r="O281" i="15"/>
  <c r="M281" i="15"/>
  <c r="Q281" i="15"/>
  <c r="T281" i="15"/>
  <c r="R281" i="15"/>
  <c r="N282" i="15"/>
  <c r="S282" i="15" s="1"/>
  <c r="E282" i="15"/>
  <c r="I281" i="15"/>
  <c r="G281" i="15"/>
  <c r="H281" i="15"/>
  <c r="F281" i="15"/>
  <c r="P282" i="15" l="1"/>
  <c r="O282" i="15"/>
  <c r="M282" i="15"/>
  <c r="Q282" i="15"/>
  <c r="T282" i="15"/>
  <c r="R282" i="15"/>
  <c r="N283" i="15"/>
  <c r="S283" i="15" s="1"/>
  <c r="F282" i="15"/>
  <c r="G282" i="15"/>
  <c r="I282" i="15"/>
  <c r="H282" i="15"/>
  <c r="E283" i="15"/>
  <c r="P283" i="15" l="1"/>
  <c r="O283" i="15"/>
  <c r="M283" i="15"/>
  <c r="Q283" i="15"/>
  <c r="T283" i="15"/>
  <c r="R283" i="15"/>
  <c r="N284" i="15"/>
  <c r="S284" i="15" s="1"/>
  <c r="E284" i="15"/>
  <c r="I283" i="15"/>
  <c r="G283" i="15"/>
  <c r="H283" i="15"/>
  <c r="F283" i="15"/>
  <c r="P284" i="15" l="1"/>
  <c r="O284" i="15"/>
  <c r="M284" i="15"/>
  <c r="Q284" i="15"/>
  <c r="T284" i="15"/>
  <c r="R284" i="15"/>
  <c r="F284" i="15"/>
  <c r="E285" i="15"/>
  <c r="I284" i="15"/>
  <c r="H284" i="15"/>
  <c r="G284" i="15"/>
  <c r="N285" i="15"/>
  <c r="S285" i="15" s="1"/>
  <c r="P285" i="15" l="1"/>
  <c r="O285" i="15"/>
  <c r="M285" i="15"/>
  <c r="Q285" i="15"/>
  <c r="T285" i="15"/>
  <c r="R285" i="15"/>
  <c r="E286" i="15"/>
  <c r="I285" i="15"/>
  <c r="G285" i="15"/>
  <c r="F285" i="15"/>
  <c r="H285" i="15"/>
  <c r="N286" i="15"/>
  <c r="S286" i="15" s="1"/>
  <c r="P286" i="15" l="1"/>
  <c r="O286" i="15"/>
  <c r="M286" i="15"/>
  <c r="Q286" i="15"/>
  <c r="T286" i="15"/>
  <c r="R286" i="15"/>
  <c r="N287" i="15"/>
  <c r="S287" i="15" s="1"/>
  <c r="F286" i="15"/>
  <c r="G286" i="15"/>
  <c r="E287" i="15"/>
  <c r="H286" i="15"/>
  <c r="I286" i="15"/>
  <c r="P287" i="15" l="1"/>
  <c r="O287" i="15"/>
  <c r="M287" i="15"/>
  <c r="Q287" i="15"/>
  <c r="T287" i="15"/>
  <c r="R287" i="15"/>
  <c r="E288" i="15"/>
  <c r="I287" i="15"/>
  <c r="G287" i="15"/>
  <c r="F287" i="15"/>
  <c r="H287" i="15"/>
  <c r="N288" i="15"/>
  <c r="S288" i="15" s="1"/>
  <c r="P288" i="15" l="1"/>
  <c r="O288" i="15"/>
  <c r="M288" i="15"/>
  <c r="Q288" i="15"/>
  <c r="T288" i="15"/>
  <c r="R288" i="15"/>
  <c r="N289" i="15"/>
  <c r="S289" i="15" s="1"/>
  <c r="F288" i="15"/>
  <c r="H288" i="15"/>
  <c r="G288" i="15"/>
  <c r="I288" i="15"/>
  <c r="E289" i="15"/>
  <c r="P289" i="15" l="1"/>
  <c r="O289" i="15"/>
  <c r="M289" i="15"/>
  <c r="Q289" i="15"/>
  <c r="T289" i="15"/>
  <c r="R289" i="15"/>
  <c r="E290" i="15"/>
  <c r="I289" i="15"/>
  <c r="G289" i="15"/>
  <c r="H289" i="15"/>
  <c r="F289" i="15"/>
  <c r="N290" i="15"/>
  <c r="S290" i="15" s="1"/>
  <c r="P290" i="15" l="1"/>
  <c r="O290" i="15"/>
  <c r="M290" i="15"/>
  <c r="Q290" i="15"/>
  <c r="T290" i="15"/>
  <c r="R290" i="15"/>
  <c r="N291" i="15"/>
  <c r="S291" i="15" s="1"/>
  <c r="F290" i="15"/>
  <c r="I290" i="15"/>
  <c r="H290" i="15"/>
  <c r="E291" i="15"/>
  <c r="G290" i="15"/>
  <c r="P291" i="15" l="1"/>
  <c r="O291" i="15"/>
  <c r="M291" i="15"/>
  <c r="Q291" i="15"/>
  <c r="T291" i="15"/>
  <c r="R291" i="15"/>
  <c r="E292" i="15"/>
  <c r="I291" i="15"/>
  <c r="G291" i="15"/>
  <c r="H291" i="15"/>
  <c r="F291" i="15"/>
  <c r="N292" i="15"/>
  <c r="S292" i="15" s="1"/>
  <c r="P292" i="15" l="1"/>
  <c r="O292" i="15"/>
  <c r="M292" i="15"/>
  <c r="Q292" i="15"/>
  <c r="T292" i="15"/>
  <c r="R292" i="15"/>
  <c r="N293" i="15"/>
  <c r="S293" i="15" s="1"/>
  <c r="F292" i="15"/>
  <c r="I292" i="15"/>
  <c r="G292" i="15"/>
  <c r="H292" i="15"/>
  <c r="E293" i="15"/>
  <c r="P293" i="15" l="1"/>
  <c r="O293" i="15"/>
  <c r="M293" i="15"/>
  <c r="Q293" i="15"/>
  <c r="T293" i="15"/>
  <c r="R293" i="15"/>
  <c r="N294" i="15"/>
  <c r="S294" i="15" s="1"/>
  <c r="E294" i="15"/>
  <c r="I293" i="15"/>
  <c r="G293" i="15"/>
  <c r="F293" i="15"/>
  <c r="H293" i="15"/>
  <c r="P294" i="15" l="1"/>
  <c r="O294" i="15"/>
  <c r="M294" i="15"/>
  <c r="Q294" i="15"/>
  <c r="T294" i="15"/>
  <c r="R294" i="15"/>
  <c r="F294" i="15"/>
  <c r="H294" i="15"/>
  <c r="E295" i="15"/>
  <c r="I294" i="15"/>
  <c r="G294" i="15"/>
  <c r="N295" i="15"/>
  <c r="S295" i="15" s="1"/>
  <c r="P295" i="15" l="1"/>
  <c r="O295" i="15"/>
  <c r="M295" i="15"/>
  <c r="Q295" i="15"/>
  <c r="T295" i="15"/>
  <c r="R295" i="15"/>
  <c r="E296" i="15"/>
  <c r="I295" i="15"/>
  <c r="G295" i="15"/>
  <c r="H295" i="15"/>
  <c r="F295" i="15"/>
  <c r="N296" i="15"/>
  <c r="S296" i="15" s="1"/>
  <c r="P296" i="15" l="1"/>
  <c r="O296" i="15"/>
  <c r="M296" i="15"/>
  <c r="Q296" i="15"/>
  <c r="T296" i="15"/>
  <c r="R296" i="15"/>
  <c r="N297" i="15"/>
  <c r="S297" i="15" s="1"/>
  <c r="F296" i="15"/>
  <c r="I296" i="15"/>
  <c r="H296" i="15"/>
  <c r="E297" i="15"/>
  <c r="G296" i="15"/>
  <c r="P297" i="15" l="1"/>
  <c r="O297" i="15"/>
  <c r="M297" i="15"/>
  <c r="Q297" i="15"/>
  <c r="T297" i="15"/>
  <c r="R297" i="15"/>
  <c r="N298" i="15"/>
  <c r="S298" i="15" s="1"/>
  <c r="E298" i="15"/>
  <c r="I297" i="15"/>
  <c r="G297" i="15"/>
  <c r="H297" i="15"/>
  <c r="F297" i="15"/>
  <c r="P298" i="15" l="1"/>
  <c r="O298" i="15"/>
  <c r="M298" i="15"/>
  <c r="Q298" i="15"/>
  <c r="T298" i="15"/>
  <c r="R298" i="15"/>
  <c r="N299" i="15"/>
  <c r="S299" i="15" s="1"/>
  <c r="F298" i="15"/>
  <c r="G298" i="15"/>
  <c r="I298" i="15"/>
  <c r="E299" i="15"/>
  <c r="H298" i="15"/>
  <c r="P299" i="15" l="1"/>
  <c r="O299" i="15"/>
  <c r="M299" i="15"/>
  <c r="Q299" i="15"/>
  <c r="T299" i="15"/>
  <c r="R299" i="15"/>
  <c r="N300" i="15"/>
  <c r="S300" i="15" s="1"/>
  <c r="E300" i="15"/>
  <c r="I299" i="15"/>
  <c r="G299" i="15"/>
  <c r="F299" i="15"/>
  <c r="H299" i="15"/>
  <c r="P300" i="15" l="1"/>
  <c r="O300" i="15"/>
  <c r="M300" i="15"/>
  <c r="Q300" i="15"/>
  <c r="T300" i="15"/>
  <c r="R300" i="15"/>
  <c r="F300" i="15"/>
  <c r="E301" i="15"/>
  <c r="I300" i="15"/>
  <c r="H300" i="15"/>
  <c r="G300" i="15"/>
  <c r="N301" i="15"/>
  <c r="S301" i="15" s="1"/>
  <c r="P301" i="15" l="1"/>
  <c r="O301" i="15"/>
  <c r="M301" i="15"/>
  <c r="Q301" i="15"/>
  <c r="T301" i="15"/>
  <c r="R301" i="15"/>
  <c r="E302" i="15"/>
  <c r="I301" i="15"/>
  <c r="G301" i="15"/>
  <c r="H301" i="15"/>
  <c r="F301" i="15"/>
  <c r="N302" i="15"/>
  <c r="S302" i="15" s="1"/>
  <c r="P302" i="15" l="1"/>
  <c r="O302" i="15"/>
  <c r="M302" i="15"/>
  <c r="Q302" i="15"/>
  <c r="T302" i="15"/>
  <c r="R302" i="15"/>
  <c r="F302" i="15"/>
  <c r="G302" i="15"/>
  <c r="E303" i="15"/>
  <c r="H302" i="15"/>
  <c r="I302" i="15"/>
  <c r="N303" i="15"/>
  <c r="S303" i="15" s="1"/>
  <c r="P303" i="15" l="1"/>
  <c r="O303" i="15"/>
  <c r="M303" i="15"/>
  <c r="Q303" i="15"/>
  <c r="T303" i="15"/>
  <c r="R303" i="15"/>
  <c r="N304" i="15"/>
  <c r="S304" i="15" s="1"/>
  <c r="E304" i="15"/>
  <c r="I303" i="15"/>
  <c r="G303" i="15"/>
  <c r="F303" i="15"/>
  <c r="H303" i="15"/>
  <c r="P304" i="15" l="1"/>
  <c r="O304" i="15"/>
  <c r="M304" i="15"/>
  <c r="Q304" i="15"/>
  <c r="T304" i="15"/>
  <c r="R304" i="15"/>
  <c r="E305" i="15"/>
  <c r="I304" i="15"/>
  <c r="F304" i="15"/>
  <c r="H304" i="15"/>
  <c r="G304" i="15"/>
  <c r="N305" i="15"/>
  <c r="S305" i="15" s="1"/>
  <c r="P305" i="15" l="1"/>
  <c r="O305" i="15"/>
  <c r="M305" i="15"/>
  <c r="Q305" i="15"/>
  <c r="T305" i="15"/>
  <c r="R305" i="15"/>
  <c r="N306" i="15"/>
  <c r="S306" i="15" s="1"/>
  <c r="F305" i="15"/>
  <c r="E306" i="15"/>
  <c r="H305" i="15"/>
  <c r="G305" i="15"/>
  <c r="I305" i="15"/>
  <c r="P306" i="15" l="1"/>
  <c r="O306" i="15"/>
  <c r="M306" i="15"/>
  <c r="Q306" i="15"/>
  <c r="T306" i="15"/>
  <c r="R306" i="15"/>
  <c r="N307" i="15"/>
  <c r="S307" i="15" s="1"/>
  <c r="E307" i="15"/>
  <c r="I306" i="15"/>
  <c r="F306" i="15"/>
  <c r="H306" i="15"/>
  <c r="G306" i="15"/>
  <c r="P307" i="15" l="1"/>
  <c r="O307" i="15"/>
  <c r="M307" i="15"/>
  <c r="Q307" i="15"/>
  <c r="T307" i="15"/>
  <c r="R307" i="15"/>
  <c r="N308" i="15"/>
  <c r="S308" i="15" s="1"/>
  <c r="F307" i="15"/>
  <c r="G307" i="15"/>
  <c r="E308" i="15"/>
  <c r="I307" i="15"/>
  <c r="H307" i="15"/>
  <c r="P308" i="15" l="1"/>
  <c r="O308" i="15"/>
  <c r="M308" i="15"/>
  <c r="Q308" i="15"/>
  <c r="T308" i="15"/>
  <c r="R308" i="15"/>
  <c r="E309" i="15"/>
  <c r="I308" i="15"/>
  <c r="F308" i="15"/>
  <c r="G308" i="15"/>
  <c r="H308" i="15"/>
  <c r="N309" i="15"/>
  <c r="S309" i="15" s="1"/>
  <c r="P309" i="15" l="1"/>
  <c r="O309" i="15"/>
  <c r="M309" i="15"/>
  <c r="Q309" i="15"/>
  <c r="T309" i="15"/>
  <c r="R309" i="15"/>
  <c r="N310" i="15"/>
  <c r="S310" i="15" s="1"/>
  <c r="F309" i="15"/>
  <c r="H309" i="15"/>
  <c r="G309" i="15"/>
  <c r="I309" i="15"/>
  <c r="E310" i="15"/>
  <c r="P310" i="15" l="1"/>
  <c r="O310" i="15"/>
  <c r="M310" i="15"/>
  <c r="Q310" i="15"/>
  <c r="T310" i="15"/>
  <c r="R310" i="15"/>
  <c r="N311" i="15"/>
  <c r="S311" i="15" s="1"/>
  <c r="E311" i="15"/>
  <c r="I310" i="15"/>
  <c r="F310" i="15"/>
  <c r="H310" i="15"/>
  <c r="G310" i="15"/>
  <c r="P311" i="15" l="1"/>
  <c r="O311" i="15"/>
  <c r="M311" i="15"/>
  <c r="Q311" i="15"/>
  <c r="T311" i="15"/>
  <c r="R311" i="15"/>
  <c r="N312" i="15"/>
  <c r="S312" i="15" s="1"/>
  <c r="F311" i="15"/>
  <c r="I311" i="15"/>
  <c r="H311" i="15"/>
  <c r="E312" i="15"/>
  <c r="G311" i="15"/>
  <c r="P312" i="15" l="1"/>
  <c r="O312" i="15"/>
  <c r="M312" i="15"/>
  <c r="Q312" i="15"/>
  <c r="T312" i="15"/>
  <c r="R312" i="15"/>
  <c r="N313" i="15"/>
  <c r="S313" i="15" s="1"/>
  <c r="E313" i="15"/>
  <c r="I312" i="15"/>
  <c r="F312" i="15"/>
  <c r="H312" i="15"/>
  <c r="G312" i="15"/>
  <c r="P313" i="15" l="1"/>
  <c r="O313" i="15"/>
  <c r="M313" i="15"/>
  <c r="Q313" i="15"/>
  <c r="T313" i="15"/>
  <c r="R313" i="15"/>
  <c r="F313" i="15"/>
  <c r="I313" i="15"/>
  <c r="G313" i="15"/>
  <c r="H313" i="15"/>
  <c r="E314" i="15"/>
  <c r="N314" i="15"/>
  <c r="S314" i="15" s="1"/>
  <c r="P314" i="15" l="1"/>
  <c r="O314" i="15"/>
  <c r="M314" i="15"/>
  <c r="Q314" i="15"/>
  <c r="T314" i="15"/>
  <c r="R314" i="15"/>
  <c r="E315" i="15"/>
  <c r="I314" i="15"/>
  <c r="H314" i="15"/>
  <c r="F314" i="15"/>
  <c r="G314" i="15"/>
  <c r="N315" i="15"/>
  <c r="S315" i="15" s="1"/>
  <c r="P315" i="15" l="1"/>
  <c r="O315" i="15"/>
  <c r="M315" i="15"/>
  <c r="Q315" i="15"/>
  <c r="T315" i="15"/>
  <c r="R315" i="15"/>
  <c r="N316" i="15"/>
  <c r="S316" i="15" s="1"/>
  <c r="H315" i="15"/>
  <c r="F315" i="15"/>
  <c r="G315" i="15"/>
  <c r="I315" i="15"/>
  <c r="E316" i="15"/>
  <c r="P316" i="15" l="1"/>
  <c r="O316" i="15"/>
  <c r="M316" i="15"/>
  <c r="Q316" i="15"/>
  <c r="T316" i="15"/>
  <c r="R316" i="15"/>
  <c r="N317" i="15"/>
  <c r="S317" i="15" s="1"/>
  <c r="E317" i="15"/>
  <c r="I316" i="15"/>
  <c r="H316" i="15"/>
  <c r="F316" i="15"/>
  <c r="G316" i="15"/>
  <c r="P317" i="15" l="1"/>
  <c r="O317" i="15"/>
  <c r="M317" i="15"/>
  <c r="Q317" i="15"/>
  <c r="T317" i="15"/>
  <c r="R317" i="15"/>
  <c r="N318" i="15"/>
  <c r="S318" i="15" s="1"/>
  <c r="H317" i="15"/>
  <c r="F317" i="15"/>
  <c r="E318" i="15"/>
  <c r="I317" i="15"/>
  <c r="G317" i="15"/>
  <c r="P318" i="15" l="1"/>
  <c r="O318" i="15"/>
  <c r="M318" i="15"/>
  <c r="Q318" i="15"/>
  <c r="T318" i="15"/>
  <c r="R318" i="15"/>
  <c r="N319" i="15"/>
  <c r="S319" i="15" s="1"/>
  <c r="E319" i="15"/>
  <c r="I318" i="15"/>
  <c r="H318" i="15"/>
  <c r="F318" i="15"/>
  <c r="G318" i="15"/>
  <c r="P319" i="15" l="1"/>
  <c r="O319" i="15"/>
  <c r="M319" i="15"/>
  <c r="Q319" i="15"/>
  <c r="T319" i="15"/>
  <c r="R319" i="15"/>
  <c r="H319" i="15"/>
  <c r="F319" i="15"/>
  <c r="E320" i="15"/>
  <c r="I319" i="15"/>
  <c r="G319" i="15"/>
  <c r="N320" i="15"/>
  <c r="S320" i="15" s="1"/>
  <c r="P320" i="15" l="1"/>
  <c r="O320" i="15"/>
  <c r="M320" i="15"/>
  <c r="Q320" i="15"/>
  <c r="T320" i="15"/>
  <c r="R320" i="15"/>
  <c r="E321" i="15"/>
  <c r="I320" i="15"/>
  <c r="H320" i="15"/>
  <c r="F320" i="15"/>
  <c r="G320" i="15"/>
  <c r="N321" i="15"/>
  <c r="S321" i="15" s="1"/>
  <c r="P321" i="15" l="1"/>
  <c r="O321" i="15"/>
  <c r="M321" i="15"/>
  <c r="Q321" i="15"/>
  <c r="T321" i="15"/>
  <c r="R321" i="15"/>
  <c r="N322" i="15"/>
  <c r="S322" i="15" s="1"/>
  <c r="H321" i="15"/>
  <c r="F321" i="15"/>
  <c r="E322" i="15"/>
  <c r="I321" i="15"/>
  <c r="G321" i="15"/>
  <c r="P322" i="15" l="1"/>
  <c r="O322" i="15"/>
  <c r="M322" i="15"/>
  <c r="Q322" i="15"/>
  <c r="T322" i="15"/>
  <c r="R322" i="15"/>
  <c r="N323" i="15"/>
  <c r="S323" i="15" s="1"/>
  <c r="E323" i="15"/>
  <c r="I322" i="15"/>
  <c r="H322" i="15"/>
  <c r="F322" i="15"/>
  <c r="G322" i="15"/>
  <c r="P323" i="15" l="1"/>
  <c r="O323" i="15"/>
  <c r="M323" i="15"/>
  <c r="Q323" i="15"/>
  <c r="T323" i="15"/>
  <c r="R323" i="15"/>
  <c r="H323" i="15"/>
  <c r="F323" i="15"/>
  <c r="E324" i="15"/>
  <c r="I323" i="15"/>
  <c r="G323" i="15"/>
  <c r="N324" i="15"/>
  <c r="S324" i="15" s="1"/>
  <c r="P324" i="15" l="1"/>
  <c r="O324" i="15"/>
  <c r="M324" i="15"/>
  <c r="Q324" i="15"/>
  <c r="T324" i="15"/>
  <c r="R324" i="15"/>
  <c r="N325" i="15"/>
  <c r="S325" i="15" s="1"/>
  <c r="E325" i="15"/>
  <c r="I324" i="15"/>
  <c r="H324" i="15"/>
  <c r="F324" i="15"/>
  <c r="G324" i="15"/>
  <c r="P325" i="15" l="1"/>
  <c r="O325" i="15"/>
  <c r="M325" i="15"/>
  <c r="Q325" i="15"/>
  <c r="T325" i="15"/>
  <c r="R325" i="15"/>
  <c r="N326" i="15"/>
  <c r="S326" i="15" s="1"/>
  <c r="H325" i="15"/>
  <c r="F325" i="15"/>
  <c r="G325" i="15"/>
  <c r="E326" i="15"/>
  <c r="I325" i="15"/>
  <c r="P326" i="15" l="1"/>
  <c r="O326" i="15"/>
  <c r="M326" i="15"/>
  <c r="Q326" i="15"/>
  <c r="T326" i="15"/>
  <c r="R326" i="15"/>
  <c r="N327" i="15"/>
  <c r="S327" i="15" s="1"/>
  <c r="E327" i="15"/>
  <c r="I326" i="15"/>
  <c r="H326" i="15"/>
  <c r="F326" i="15"/>
  <c r="G326" i="15"/>
  <c r="P327" i="15" l="1"/>
  <c r="O327" i="15"/>
  <c r="M327" i="15"/>
  <c r="Q327" i="15"/>
  <c r="T327" i="15"/>
  <c r="R327" i="15"/>
  <c r="N328" i="15"/>
  <c r="S328" i="15" s="1"/>
  <c r="H327" i="15"/>
  <c r="F327" i="15"/>
  <c r="I327" i="15"/>
  <c r="E328" i="15"/>
  <c r="G327" i="15"/>
  <c r="P328" i="15" l="1"/>
  <c r="O328" i="15"/>
  <c r="M328" i="15"/>
  <c r="Q328" i="15"/>
  <c r="T328" i="15"/>
  <c r="R328" i="15"/>
  <c r="E329" i="15"/>
  <c r="I328" i="15"/>
  <c r="H328" i="15"/>
  <c r="F328" i="15"/>
  <c r="G328" i="15"/>
  <c r="N329" i="15"/>
  <c r="S329" i="15" s="1"/>
  <c r="P329" i="15" l="1"/>
  <c r="O329" i="15"/>
  <c r="M329" i="15"/>
  <c r="Q329" i="15"/>
  <c r="T329" i="15"/>
  <c r="R329" i="15"/>
  <c r="N330" i="15"/>
  <c r="S330" i="15" s="1"/>
  <c r="H329" i="15"/>
  <c r="F329" i="15"/>
  <c r="I329" i="15"/>
  <c r="G329" i="15"/>
  <c r="E330" i="15"/>
  <c r="P330" i="15" l="1"/>
  <c r="O330" i="15"/>
  <c r="M330" i="15"/>
  <c r="Q330" i="15"/>
  <c r="T330" i="15"/>
  <c r="R330" i="15"/>
  <c r="E331" i="15"/>
  <c r="I330" i="15"/>
  <c r="F330" i="15"/>
  <c r="H330" i="15"/>
  <c r="G330" i="15"/>
  <c r="N331" i="15"/>
  <c r="S331" i="15" s="1"/>
  <c r="P331" i="15" l="1"/>
  <c r="O331" i="15"/>
  <c r="M331" i="15"/>
  <c r="Q331" i="15"/>
  <c r="T331" i="15"/>
  <c r="R331" i="15"/>
  <c r="N332" i="15"/>
  <c r="S332" i="15" s="1"/>
  <c r="G331" i="15"/>
  <c r="H331" i="15"/>
  <c r="I331" i="15"/>
  <c r="F331" i="15"/>
  <c r="E332" i="15"/>
  <c r="P332" i="15" l="1"/>
  <c r="O332" i="15"/>
  <c r="M332" i="15"/>
  <c r="Q332" i="15"/>
  <c r="T332" i="15"/>
  <c r="R332" i="15"/>
  <c r="N333" i="15"/>
  <c r="S333" i="15" s="1"/>
  <c r="E333" i="15"/>
  <c r="I332" i="15"/>
  <c r="H332" i="15"/>
  <c r="F332" i="15"/>
  <c r="G332" i="15"/>
  <c r="P333" i="15" l="1"/>
  <c r="O333" i="15"/>
  <c r="M333" i="15"/>
  <c r="Q333" i="15"/>
  <c r="T333" i="15"/>
  <c r="R333" i="15"/>
  <c r="N334" i="15"/>
  <c r="S334" i="15" s="1"/>
  <c r="G333" i="15"/>
  <c r="I333" i="15"/>
  <c r="H333" i="15"/>
  <c r="E334" i="15"/>
  <c r="F333" i="15"/>
  <c r="P334" i="15" l="1"/>
  <c r="O334" i="15"/>
  <c r="M334" i="15"/>
  <c r="Q334" i="15"/>
  <c r="T334" i="15"/>
  <c r="R334" i="15"/>
  <c r="N335" i="15"/>
  <c r="S335" i="15" s="1"/>
  <c r="E335" i="15"/>
  <c r="I334" i="15"/>
  <c r="H334" i="15"/>
  <c r="G334" i="15"/>
  <c r="F334" i="15"/>
  <c r="P335" i="15" l="1"/>
  <c r="O335" i="15"/>
  <c r="M335" i="15"/>
  <c r="Q335" i="15"/>
  <c r="T335" i="15"/>
  <c r="R335" i="15"/>
  <c r="G335" i="15"/>
  <c r="H335" i="15"/>
  <c r="E336" i="15"/>
  <c r="F335" i="15"/>
  <c r="I335" i="15"/>
  <c r="N336" i="15"/>
  <c r="S336" i="15" s="1"/>
  <c r="P336" i="15" l="1"/>
  <c r="O336" i="15"/>
  <c r="M336" i="15"/>
  <c r="Q336" i="15"/>
  <c r="T336" i="15"/>
  <c r="R336" i="15"/>
  <c r="N337" i="15"/>
  <c r="S337" i="15" s="1"/>
  <c r="E337" i="15"/>
  <c r="I336" i="15"/>
  <c r="H336" i="15"/>
  <c r="F336" i="15"/>
  <c r="G336" i="15"/>
  <c r="P337" i="15" l="1"/>
  <c r="O337" i="15"/>
  <c r="M337" i="15"/>
  <c r="Q337" i="15"/>
  <c r="T337" i="15"/>
  <c r="R337" i="15"/>
  <c r="G337" i="15"/>
  <c r="H337" i="15"/>
  <c r="E338" i="15"/>
  <c r="I337" i="15"/>
  <c r="F337" i="15"/>
  <c r="N338" i="15"/>
  <c r="S338" i="15" s="1"/>
  <c r="P338" i="15" l="1"/>
  <c r="O338" i="15"/>
  <c r="M338" i="15"/>
  <c r="Q338" i="15"/>
  <c r="T338" i="15"/>
  <c r="R338" i="15"/>
  <c r="E339" i="15"/>
  <c r="I338" i="15"/>
  <c r="F338" i="15"/>
  <c r="H338" i="15"/>
  <c r="G338" i="15"/>
  <c r="N339" i="15"/>
  <c r="S339" i="15" s="1"/>
  <c r="P339" i="15" l="1"/>
  <c r="O339" i="15"/>
  <c r="M339" i="15"/>
  <c r="Q339" i="15"/>
  <c r="T339" i="15"/>
  <c r="R339" i="15"/>
  <c r="N340" i="15"/>
  <c r="S340" i="15" s="1"/>
  <c r="G339" i="15"/>
  <c r="H339" i="15"/>
  <c r="E340" i="15"/>
  <c r="F339" i="15"/>
  <c r="I339" i="15"/>
  <c r="P340" i="15" l="1"/>
  <c r="O340" i="15"/>
  <c r="M340" i="15"/>
  <c r="Q340" i="15"/>
  <c r="T340" i="15"/>
  <c r="R340" i="15"/>
  <c r="N341" i="15"/>
  <c r="S341" i="15" s="1"/>
  <c r="E341" i="15"/>
  <c r="I340" i="15"/>
  <c r="H340" i="15"/>
  <c r="F340" i="15"/>
  <c r="G340" i="15"/>
  <c r="P341" i="15" l="1"/>
  <c r="O341" i="15"/>
  <c r="M341" i="15"/>
  <c r="Q341" i="15"/>
  <c r="T341" i="15"/>
  <c r="R341" i="15"/>
  <c r="N342" i="15"/>
  <c r="S342" i="15" s="1"/>
  <c r="G341" i="15"/>
  <c r="I341" i="15"/>
  <c r="H341" i="15"/>
  <c r="F341" i="15"/>
  <c r="E342" i="15"/>
  <c r="P342" i="15" l="1"/>
  <c r="O342" i="15"/>
  <c r="M342" i="15"/>
  <c r="Q342" i="15"/>
  <c r="T342" i="15"/>
  <c r="R342" i="15"/>
  <c r="E343" i="15"/>
  <c r="I342" i="15"/>
  <c r="H342" i="15"/>
  <c r="G342" i="15"/>
  <c r="F342" i="15"/>
  <c r="N343" i="15"/>
  <c r="S343" i="15" s="1"/>
  <c r="P343" i="15" l="1"/>
  <c r="O343" i="15"/>
  <c r="M343" i="15"/>
  <c r="Q343" i="15"/>
  <c r="T343" i="15"/>
  <c r="R343" i="15"/>
  <c r="N344" i="15"/>
  <c r="S344" i="15" s="1"/>
  <c r="G343" i="15"/>
  <c r="H343" i="15"/>
  <c r="E344" i="15"/>
  <c r="F343" i="15"/>
  <c r="I343" i="15"/>
  <c r="P344" i="15" l="1"/>
  <c r="O344" i="15"/>
  <c r="M344" i="15"/>
  <c r="Q344" i="15"/>
  <c r="T344" i="15"/>
  <c r="R344" i="15"/>
  <c r="E345" i="15"/>
  <c r="I344" i="15"/>
  <c r="H344" i="15"/>
  <c r="F344" i="15"/>
  <c r="G344" i="15"/>
  <c r="N345" i="15"/>
  <c r="S345" i="15" s="1"/>
  <c r="P345" i="15" l="1"/>
  <c r="O345" i="15"/>
  <c r="M345" i="15"/>
  <c r="Q345" i="15"/>
  <c r="T345" i="15"/>
  <c r="R345" i="15"/>
  <c r="N346" i="15"/>
  <c r="S346" i="15" s="1"/>
  <c r="G345" i="15"/>
  <c r="I345" i="15"/>
  <c r="F345" i="15"/>
  <c r="E346" i="15"/>
  <c r="H345" i="15"/>
  <c r="P346" i="15" l="1"/>
  <c r="O346" i="15"/>
  <c r="M346" i="15"/>
  <c r="Q346" i="15"/>
  <c r="T346" i="15"/>
  <c r="R346" i="15"/>
  <c r="E347" i="15"/>
  <c r="I346" i="15"/>
  <c r="F346" i="15"/>
  <c r="G346" i="15"/>
  <c r="H346" i="15"/>
  <c r="N347" i="15"/>
  <c r="S347" i="15" s="1"/>
  <c r="P347" i="15" l="1"/>
  <c r="O347" i="15"/>
  <c r="M347" i="15"/>
  <c r="Q347" i="15"/>
  <c r="T347" i="15"/>
  <c r="R347" i="15"/>
  <c r="N348" i="15"/>
  <c r="S348" i="15" s="1"/>
  <c r="G347" i="15"/>
  <c r="H347" i="15"/>
  <c r="F347" i="15"/>
  <c r="E348" i="15"/>
  <c r="I347" i="15"/>
  <c r="P348" i="15" l="1"/>
  <c r="O348" i="15"/>
  <c r="M348" i="15"/>
  <c r="Q348" i="15"/>
  <c r="T348" i="15"/>
  <c r="R348" i="15"/>
  <c r="E349" i="15"/>
  <c r="I348" i="15"/>
  <c r="F348" i="15"/>
  <c r="H348" i="15"/>
  <c r="G348" i="15"/>
  <c r="N349" i="15"/>
  <c r="S349" i="15" s="1"/>
  <c r="P349" i="15" l="1"/>
  <c r="O349" i="15"/>
  <c r="M349" i="15"/>
  <c r="Q349" i="15"/>
  <c r="T349" i="15"/>
  <c r="R349" i="15"/>
  <c r="N350" i="15"/>
  <c r="S350" i="15" s="1"/>
  <c r="G349" i="15"/>
  <c r="I349" i="15"/>
  <c r="H349" i="15"/>
  <c r="F349" i="15"/>
  <c r="E350" i="15"/>
  <c r="P350" i="15" l="1"/>
  <c r="O350" i="15"/>
  <c r="M350" i="15"/>
  <c r="Q350" i="15"/>
  <c r="T350" i="15"/>
  <c r="R350" i="15"/>
  <c r="E351" i="15"/>
  <c r="I350" i="15"/>
  <c r="F350" i="15"/>
  <c r="H350" i="15"/>
  <c r="G350" i="15"/>
  <c r="N351" i="15"/>
  <c r="S351" i="15" s="1"/>
  <c r="P351" i="15" l="1"/>
  <c r="O351" i="15"/>
  <c r="M351" i="15"/>
  <c r="Q351" i="15"/>
  <c r="T351" i="15"/>
  <c r="R351" i="15"/>
  <c r="N352" i="15"/>
  <c r="S352" i="15" s="1"/>
  <c r="G351" i="15"/>
  <c r="I351" i="15"/>
  <c r="H351" i="15"/>
  <c r="E352" i="15"/>
  <c r="F351" i="15"/>
  <c r="P352" i="15" l="1"/>
  <c r="O352" i="15"/>
  <c r="M352" i="15"/>
  <c r="Q352" i="15"/>
  <c r="T352" i="15"/>
  <c r="R352" i="15"/>
  <c r="E353" i="15"/>
  <c r="I352" i="15"/>
  <c r="F352" i="15"/>
  <c r="H352" i="15"/>
  <c r="G352" i="15"/>
  <c r="N353" i="15"/>
  <c r="S353" i="15" s="1"/>
  <c r="P353" i="15" l="1"/>
  <c r="O353" i="15"/>
  <c r="M353" i="15"/>
  <c r="Q353" i="15"/>
  <c r="T353" i="15"/>
  <c r="R353" i="15"/>
  <c r="N354" i="15"/>
  <c r="S354" i="15" s="1"/>
  <c r="G353" i="15"/>
  <c r="I353" i="15"/>
  <c r="F353" i="15"/>
  <c r="E354" i="15"/>
  <c r="H353" i="15"/>
  <c r="P354" i="15" l="1"/>
  <c r="O354" i="15"/>
  <c r="M354" i="15"/>
  <c r="Q354" i="15"/>
  <c r="T354" i="15"/>
  <c r="R354" i="15"/>
  <c r="E355" i="15"/>
  <c r="I354" i="15"/>
  <c r="F354" i="15"/>
  <c r="G354" i="15"/>
  <c r="H354" i="15"/>
  <c r="N355" i="15"/>
  <c r="S355" i="15" s="1"/>
  <c r="P355" i="15" l="1"/>
  <c r="O355" i="15"/>
  <c r="M355" i="15"/>
  <c r="Q355" i="15"/>
  <c r="T355" i="15"/>
  <c r="R355" i="15"/>
  <c r="N356" i="15"/>
  <c r="S356" i="15" s="1"/>
  <c r="G355" i="15"/>
  <c r="E356" i="15"/>
  <c r="H355" i="15"/>
  <c r="I355" i="15"/>
  <c r="F355" i="15"/>
  <c r="P356" i="15" l="1"/>
  <c r="O356" i="15"/>
  <c r="M356" i="15"/>
  <c r="Q356" i="15"/>
  <c r="T356" i="15"/>
  <c r="R356" i="15"/>
  <c r="E357" i="15"/>
  <c r="I356" i="15"/>
  <c r="F356" i="15"/>
  <c r="H356" i="15"/>
  <c r="G356" i="15"/>
  <c r="N357" i="15"/>
  <c r="S357" i="15" s="1"/>
  <c r="P357" i="15" l="1"/>
  <c r="O357" i="15"/>
  <c r="M357" i="15"/>
  <c r="Q357" i="15"/>
  <c r="T357" i="15"/>
  <c r="R357" i="15"/>
  <c r="N358" i="15"/>
  <c r="S358" i="15" s="1"/>
  <c r="G357" i="15"/>
  <c r="F357" i="15"/>
  <c r="I357" i="15"/>
  <c r="H357" i="15"/>
  <c r="E358" i="15"/>
  <c r="P358" i="15" l="1"/>
  <c r="O358" i="15"/>
  <c r="M358" i="15"/>
  <c r="Q358" i="15"/>
  <c r="T358" i="15"/>
  <c r="R358" i="15"/>
  <c r="E359" i="15"/>
  <c r="I358" i="15"/>
  <c r="F358" i="15"/>
  <c r="G358" i="15"/>
  <c r="H358" i="15"/>
  <c r="N359" i="15"/>
  <c r="S359" i="15" s="1"/>
  <c r="P359" i="15" l="1"/>
  <c r="O359" i="15"/>
  <c r="M359" i="15"/>
  <c r="Q359" i="15"/>
  <c r="T359" i="15"/>
  <c r="R359" i="15"/>
  <c r="N360" i="15"/>
  <c r="S360" i="15" s="1"/>
  <c r="G359" i="15"/>
  <c r="H359" i="15"/>
  <c r="E360" i="15"/>
  <c r="I359" i="15"/>
  <c r="F359" i="15"/>
  <c r="P360" i="15" l="1"/>
  <c r="O360" i="15"/>
  <c r="M360" i="15"/>
  <c r="Q360" i="15"/>
  <c r="T360" i="15"/>
  <c r="R360" i="15"/>
  <c r="E361" i="15"/>
  <c r="I360" i="15"/>
  <c r="H360" i="15"/>
  <c r="F360" i="15"/>
  <c r="G360" i="15"/>
  <c r="N361" i="15"/>
  <c r="S361" i="15" s="1"/>
  <c r="P361" i="15" l="1"/>
  <c r="O361" i="15"/>
  <c r="M361" i="15"/>
  <c r="Q361" i="15"/>
  <c r="T361" i="15"/>
  <c r="R361" i="15"/>
  <c r="N362" i="15"/>
  <c r="S362" i="15" s="1"/>
  <c r="G361" i="15"/>
  <c r="I361" i="15"/>
  <c r="H361" i="15"/>
  <c r="F361" i="15"/>
  <c r="E362" i="15"/>
  <c r="P362" i="15" l="1"/>
  <c r="O362" i="15"/>
  <c r="M362" i="15"/>
  <c r="Q362" i="15"/>
  <c r="T362" i="15"/>
  <c r="R362" i="15"/>
  <c r="E363" i="15"/>
  <c r="I362" i="15"/>
  <c r="H362" i="15"/>
  <c r="F362" i="15"/>
  <c r="G362" i="15"/>
  <c r="N363" i="15"/>
  <c r="S363" i="15" s="1"/>
  <c r="P363" i="15" l="1"/>
  <c r="O363" i="15"/>
  <c r="M363" i="15"/>
  <c r="Q363" i="15"/>
  <c r="T363" i="15"/>
  <c r="R363" i="15"/>
  <c r="N364" i="15"/>
  <c r="S364" i="15" s="1"/>
  <c r="G363" i="15"/>
  <c r="F363" i="15"/>
  <c r="E364" i="15"/>
  <c r="I363" i="15"/>
  <c r="H363" i="15"/>
  <c r="P364" i="15" l="1"/>
  <c r="O364" i="15"/>
  <c r="M364" i="15"/>
  <c r="Q364" i="15"/>
  <c r="T364" i="15"/>
  <c r="R364" i="15"/>
  <c r="E365" i="15"/>
  <c r="I364" i="15"/>
  <c r="H364" i="15"/>
  <c r="F364" i="15"/>
  <c r="G364" i="15"/>
  <c r="N365" i="15"/>
  <c r="S365" i="15" s="1"/>
  <c r="P365" i="15" l="1"/>
  <c r="O365" i="15"/>
  <c r="M365" i="15"/>
  <c r="Q365" i="15"/>
  <c r="T365" i="15"/>
  <c r="R365" i="15"/>
  <c r="N366" i="15"/>
  <c r="S366" i="15" s="1"/>
  <c r="G365" i="15"/>
  <c r="I365" i="15"/>
  <c r="H365" i="15"/>
  <c r="F365" i="15"/>
  <c r="E366" i="15"/>
  <c r="P366" i="15" l="1"/>
  <c r="O366" i="15"/>
  <c r="M366" i="15"/>
  <c r="Q366" i="15"/>
  <c r="T366" i="15"/>
  <c r="R366" i="15"/>
  <c r="E367" i="15"/>
  <c r="I366" i="15"/>
  <c r="H366" i="15"/>
  <c r="F366" i="15"/>
  <c r="G366" i="15"/>
  <c r="N367" i="15"/>
  <c r="S367" i="15" s="1"/>
  <c r="P367" i="15" l="1"/>
  <c r="O367" i="15"/>
  <c r="M367" i="15"/>
  <c r="Q367" i="15"/>
  <c r="T367" i="15"/>
  <c r="R367" i="15"/>
  <c r="N368" i="15"/>
  <c r="S368" i="15" s="1"/>
  <c r="G367" i="15"/>
  <c r="F367" i="15"/>
  <c r="E368" i="15"/>
  <c r="I367" i="15"/>
  <c r="H367" i="15"/>
  <c r="P368" i="15" l="1"/>
  <c r="O368" i="15"/>
  <c r="M368" i="15"/>
  <c r="Q368" i="15"/>
  <c r="T368" i="15"/>
  <c r="R368" i="15"/>
  <c r="E369" i="15"/>
  <c r="I368" i="15"/>
  <c r="H368" i="15"/>
  <c r="F368" i="15"/>
  <c r="G368" i="15"/>
  <c r="N369" i="15"/>
  <c r="S369" i="15" s="1"/>
  <c r="P369" i="15" l="1"/>
  <c r="O369" i="15"/>
  <c r="M369" i="15"/>
  <c r="Q369" i="15"/>
  <c r="T369" i="15"/>
  <c r="R369" i="15"/>
  <c r="N370" i="15"/>
  <c r="S370" i="15" s="1"/>
  <c r="G369" i="15"/>
  <c r="I369" i="15"/>
  <c r="H369" i="15"/>
  <c r="F369" i="15"/>
  <c r="E370" i="15"/>
  <c r="P370" i="15" l="1"/>
  <c r="O370" i="15"/>
  <c r="M370" i="15"/>
  <c r="Q370" i="15"/>
  <c r="T370" i="15"/>
  <c r="R370" i="15"/>
  <c r="E371" i="15"/>
  <c r="I370" i="15"/>
  <c r="H370" i="15"/>
  <c r="F370" i="15"/>
  <c r="G370" i="15"/>
  <c r="N371" i="15"/>
  <c r="S371" i="15" s="1"/>
  <c r="P371" i="15" l="1"/>
  <c r="O371" i="15"/>
  <c r="M371" i="15"/>
  <c r="Q371" i="15"/>
  <c r="T371" i="15"/>
  <c r="R371" i="15"/>
  <c r="N372" i="15"/>
  <c r="S372" i="15" s="1"/>
  <c r="G371" i="15"/>
  <c r="F371" i="15"/>
  <c r="E372" i="15"/>
  <c r="I371" i="15"/>
  <c r="H371" i="15"/>
  <c r="P372" i="15" l="1"/>
  <c r="O372" i="15"/>
  <c r="M372" i="15"/>
  <c r="Q372" i="15"/>
  <c r="T372" i="15"/>
  <c r="R372" i="15"/>
  <c r="E373" i="15"/>
  <c r="I372" i="15"/>
  <c r="H372" i="15"/>
  <c r="F372" i="15"/>
  <c r="G372" i="15"/>
  <c r="N373" i="15"/>
  <c r="S373" i="15" s="1"/>
  <c r="P373" i="15" l="1"/>
  <c r="O373" i="15"/>
  <c r="M373" i="15"/>
  <c r="Q373" i="15"/>
  <c r="T373" i="15"/>
  <c r="R373" i="15"/>
  <c r="N374" i="15"/>
  <c r="S374" i="15" s="1"/>
  <c r="H373" i="15"/>
  <c r="G373" i="15"/>
  <c r="E374" i="15"/>
  <c r="I373" i="15"/>
  <c r="F373" i="15"/>
  <c r="P374" i="15" l="1"/>
  <c r="O374" i="15"/>
  <c r="M374" i="15"/>
  <c r="Q374" i="15"/>
  <c r="T374" i="15"/>
  <c r="R374" i="15"/>
  <c r="N375" i="15"/>
  <c r="S375" i="15" s="1"/>
  <c r="E375" i="15"/>
  <c r="I374" i="15"/>
  <c r="H374" i="15"/>
  <c r="F374" i="15"/>
  <c r="G374" i="15"/>
  <c r="P375" i="15" l="1"/>
  <c r="O375" i="15"/>
  <c r="M375" i="15"/>
  <c r="Q375" i="15"/>
  <c r="T375" i="15"/>
  <c r="R375" i="15"/>
  <c r="H375" i="15"/>
  <c r="G375" i="15"/>
  <c r="I375" i="15"/>
  <c r="F375" i="15"/>
  <c r="E376" i="15"/>
  <c r="N376" i="15"/>
  <c r="S376" i="15" s="1"/>
  <c r="P376" i="15" l="1"/>
  <c r="O376" i="15"/>
  <c r="M376" i="15"/>
  <c r="Q376" i="15"/>
  <c r="T376" i="15"/>
  <c r="R376" i="15"/>
  <c r="E377" i="15"/>
  <c r="I376" i="15"/>
  <c r="H376" i="15"/>
  <c r="F376" i="15"/>
  <c r="G376" i="15"/>
  <c r="N377" i="15"/>
  <c r="S377" i="15" s="1"/>
  <c r="P377" i="15" l="1"/>
  <c r="O377" i="15"/>
  <c r="M377" i="15"/>
  <c r="Q377" i="15"/>
  <c r="T377" i="15"/>
  <c r="R377" i="15"/>
  <c r="N378" i="15"/>
  <c r="S378" i="15" s="1"/>
  <c r="H377" i="15"/>
  <c r="G377" i="15"/>
  <c r="I377" i="15"/>
  <c r="F377" i="15"/>
  <c r="E378" i="15"/>
  <c r="P378" i="15" l="1"/>
  <c r="O378" i="15"/>
  <c r="M378" i="15"/>
  <c r="Q378" i="15"/>
  <c r="T378" i="15"/>
  <c r="R378" i="15"/>
  <c r="E379" i="15"/>
  <c r="I378" i="15"/>
  <c r="H378" i="15"/>
  <c r="F378" i="15"/>
  <c r="G378" i="15"/>
  <c r="N379" i="15"/>
  <c r="S379" i="15" s="1"/>
  <c r="P379" i="15" l="1"/>
  <c r="O379" i="15"/>
  <c r="M379" i="15"/>
  <c r="Q379" i="15"/>
  <c r="T379" i="15"/>
  <c r="R379" i="15"/>
  <c r="N380" i="15"/>
  <c r="S380" i="15" s="1"/>
  <c r="H379" i="15"/>
  <c r="G379" i="15"/>
  <c r="F379" i="15"/>
  <c r="E380" i="15"/>
  <c r="I379" i="15"/>
  <c r="P380" i="15" l="1"/>
  <c r="O380" i="15"/>
  <c r="M380" i="15"/>
  <c r="Q380" i="15"/>
  <c r="T380" i="15"/>
  <c r="R380" i="15"/>
  <c r="N381" i="15"/>
  <c r="S381" i="15" s="1"/>
  <c r="E381" i="15"/>
  <c r="I380" i="15"/>
  <c r="H380" i="15"/>
  <c r="F380" i="15"/>
  <c r="G380" i="15"/>
  <c r="P381" i="15" l="1"/>
  <c r="O381" i="15"/>
  <c r="M381" i="15"/>
  <c r="Q381" i="15"/>
  <c r="T381" i="15"/>
  <c r="R381" i="15"/>
  <c r="N382" i="15"/>
  <c r="S382" i="15" s="1"/>
  <c r="H381" i="15"/>
  <c r="G381" i="15"/>
  <c r="F381" i="15"/>
  <c r="E382" i="15"/>
  <c r="I381" i="15"/>
  <c r="P382" i="15" l="1"/>
  <c r="O382" i="15"/>
  <c r="M382" i="15"/>
  <c r="Q382" i="15"/>
  <c r="T382" i="15"/>
  <c r="R382" i="15"/>
  <c r="E383" i="15"/>
  <c r="I382" i="15"/>
  <c r="H382" i="15"/>
  <c r="F382" i="15"/>
  <c r="G382" i="15"/>
  <c r="N383" i="15"/>
  <c r="S383" i="15" s="1"/>
  <c r="P383" i="15" l="1"/>
  <c r="O383" i="15"/>
  <c r="M383" i="15"/>
  <c r="Q383" i="15"/>
  <c r="T383" i="15"/>
  <c r="R383" i="15"/>
  <c r="N384" i="15"/>
  <c r="S384" i="15" s="1"/>
  <c r="H383" i="15"/>
  <c r="G383" i="15"/>
  <c r="F383" i="15"/>
  <c r="E384" i="15"/>
  <c r="I383" i="15"/>
  <c r="P384" i="15" l="1"/>
  <c r="O384" i="15"/>
  <c r="M384" i="15"/>
  <c r="Q384" i="15"/>
  <c r="T384" i="15"/>
  <c r="R384" i="15"/>
  <c r="N385" i="15"/>
  <c r="E385" i="15"/>
  <c r="I384" i="15"/>
  <c r="H384" i="15"/>
  <c r="F384" i="15"/>
  <c r="G384" i="15"/>
  <c r="O385" i="15" l="1"/>
  <c r="S385" i="15"/>
  <c r="Q385" i="15"/>
  <c r="D31" i="3" s="1"/>
  <c r="P385" i="15"/>
  <c r="M385" i="15"/>
  <c r="R385" i="15"/>
  <c r="T5" i="15"/>
  <c r="T385" i="15"/>
  <c r="H385" i="15"/>
  <c r="H3" i="15" s="1"/>
  <c r="G385" i="15"/>
  <c r="G3" i="15" s="1"/>
  <c r="F385" i="15"/>
  <c r="F3" i="15" s="1"/>
  <c r="I385" i="15"/>
  <c r="O3" i="15" l="1"/>
  <c r="Q6" i="15" l="1"/>
  <c r="Q3" i="15" s="1"/>
  <c r="M5" i="15"/>
  <c r="S6" i="15" l="1"/>
  <c r="S3" i="15" s="1"/>
  <c r="P6" i="15"/>
  <c r="P3" i="15" s="1"/>
</calcChain>
</file>

<file path=xl/sharedStrings.xml><?xml version="1.0" encoding="utf-8"?>
<sst xmlns="http://schemas.openxmlformats.org/spreadsheetml/2006/main" count="55" uniqueCount="45">
  <si>
    <t>Saldo</t>
  </si>
  <si>
    <t>%</t>
  </si>
  <si>
    <t>ilość rat do MDT</t>
  </si>
  <si>
    <t># rat po wakacjach</t>
  </si>
  <si>
    <t>Saldo po racie</t>
  </si>
  <si>
    <t xml:space="preserve">liczba Rat  do spłaty po wakacjach kredytowych </t>
  </si>
  <si>
    <t>RATA</t>
  </si>
  <si>
    <t>Nr Raty</t>
  </si>
  <si>
    <t>odsetki  30/360</t>
  </si>
  <si>
    <t>Kapitał</t>
  </si>
  <si>
    <t>Odsetki</t>
  </si>
  <si>
    <t>razem RATA</t>
  </si>
  <si>
    <t>różnica Raty (Po wak Vs przed)</t>
  </si>
  <si>
    <t>Razem:</t>
  </si>
  <si>
    <t xml:space="preserve">odsetki pomocn </t>
  </si>
  <si>
    <t>ukryc</t>
  </si>
  <si>
    <t>Powrót</t>
  </si>
  <si>
    <t>Porównanie rat:</t>
  </si>
  <si>
    <t>Liczba pozostałych miesięcy spłaty</t>
  </si>
  <si>
    <t>Działania na wypadek braku automatycznego przeliczenia:</t>
  </si>
  <si>
    <t>2-ga RATA kapitałowo-odsetkowa po zakończeniu przerwy w spłacie (w walucie kredytu)</t>
  </si>
  <si>
    <t>1-sza RATA kapitałowo-odsetkowa - bez wprowadzonej przerwy w spłacie (w walucie kredytu)</t>
  </si>
  <si>
    <t>1-sza RATA kapitałowo-odsetkowa po zakończeniu przerwy w spłacie (w walucie kredytu)</t>
  </si>
  <si>
    <t>Proszę włączyć funkcję automatycznego przeliczenia w arkuszu kalkulacyjnym. Przykład dla Excel poniżej.</t>
  </si>
  <si>
    <r>
      <rPr>
        <b/>
        <sz val="11"/>
        <color rgb="FF002060"/>
        <rFont val="Calibri"/>
        <family val="2"/>
        <charset val="238"/>
        <scheme val="minor"/>
      </rPr>
      <t>Prosimy o wypełnienie szarych pól danymi kredytu. Wyliczenie dokona się automatycznie.</t>
    </r>
    <r>
      <rPr>
        <sz val="11"/>
        <color rgb="FF002060"/>
        <rFont val="Calibri"/>
        <family val="2"/>
        <charset val="238"/>
        <scheme val="minor"/>
      </rPr>
      <t xml:space="preserve">
(Instrukcja włączenia automatycznych przeliczeń na dole strony)</t>
    </r>
  </si>
  <si>
    <t>więcej szczegółów w ark. Harmonogramy spłat</t>
  </si>
  <si>
    <t>Symulacja - Kredyt bez wprowadzonej przerwy w spłacie</t>
  </si>
  <si>
    <r>
      <t xml:space="preserve">Data końca okresu kredytowania -zapis daty zgodnie z przykładem obok  </t>
    </r>
    <r>
      <rPr>
        <b/>
        <sz val="11"/>
        <color rgb="FF00B050"/>
        <rFont val="Calibri"/>
        <family val="2"/>
        <charset val="238"/>
        <scheme val="minor"/>
      </rPr>
      <t>(informacja dostępna w umowie kredytu lub w platformie internetowej Banku)</t>
    </r>
  </si>
  <si>
    <t>Założenia symulacji:</t>
  </si>
  <si>
    <r>
      <t>·</t>
    </r>
    <r>
      <rPr>
        <sz val="7"/>
        <color rgb="FF002060"/>
        <rFont val="Times New Roman"/>
        <family val="1"/>
        <charset val="238"/>
      </rPr>
      <t>    </t>
    </r>
    <r>
      <rPr>
        <sz val="10"/>
        <color rgb="FF002060"/>
        <rFont val="Calibri"/>
        <family val="2"/>
        <charset val="238"/>
        <scheme val="minor"/>
      </rPr>
      <t>wyniki symulacji prezentowane są w walucie kredytu</t>
    </r>
  </si>
  <si>
    <r>
      <t>·</t>
    </r>
    <r>
      <rPr>
        <sz val="7"/>
        <color rgb="FF002060"/>
        <rFont val="Times New Roman"/>
        <family val="1"/>
        <charset val="238"/>
      </rPr>
      <t>    </t>
    </r>
    <r>
      <rPr>
        <sz val="10"/>
        <color rgb="FF002060"/>
        <rFont val="Calibri"/>
        <family val="2"/>
        <charset val="238"/>
        <scheme val="minor"/>
      </rPr>
      <t>w przypadku kredytów walutowych symulacja nie uwzględnia wpływu kursu waluty na wysokość raty wyrażonej w PLN</t>
    </r>
  </si>
  <si>
    <r>
      <t>·</t>
    </r>
    <r>
      <rPr>
        <sz val="7"/>
        <color rgb="FF002060"/>
        <rFont val="Times New Roman"/>
        <family val="1"/>
        <charset val="238"/>
      </rPr>
      <t>    </t>
    </r>
    <r>
      <rPr>
        <sz val="10"/>
        <color rgb="FF002060"/>
        <rFont val="Calibri"/>
        <family val="2"/>
        <charset val="238"/>
        <scheme val="minor"/>
      </rPr>
      <t xml:space="preserve">w symulacji zastosowano algorytmy uproszczone, wyłącznie dla celów informacyjnych o wpływie przerwy w spłacie na wysokość rat odsetkowo-kredytowych, wobec czego
 </t>
    </r>
    <r>
      <rPr>
        <sz val="10"/>
        <color theme="0"/>
        <rFont val="Calibri"/>
        <family val="2"/>
        <charset val="238"/>
        <scheme val="minor"/>
      </rPr>
      <t xml:space="preserve"> </t>
    </r>
    <r>
      <rPr>
        <sz val="10"/>
        <color rgb="FF002060"/>
        <rFont val="Calibri"/>
        <family val="2"/>
        <charset val="238"/>
        <scheme val="minor"/>
      </rPr>
      <t xml:space="preserve">  algorytmy te nie odzwierciedlają pełnego algorytmu zastosowanego w systemie informatycznym Banku BPH SA w odniesieniu do danego kredytu</t>
    </r>
  </si>
  <si>
    <r>
      <t>·</t>
    </r>
    <r>
      <rPr>
        <sz val="7"/>
        <color rgb="FF002060"/>
        <rFont val="Times New Roman"/>
        <family val="1"/>
        <charset val="238"/>
      </rPr>
      <t>    </t>
    </r>
    <r>
      <rPr>
        <sz val="10"/>
        <color rgb="FF002060"/>
        <rFont val="Calibri"/>
        <family val="2"/>
        <charset val="238"/>
        <scheme val="minor"/>
      </rPr>
      <t>przyjęta metoda naliczania odsetek to 30/360 (każdy miesiąc ma 30 a każdy rok 360 dni), odsetki wyliczane miesięcznie</t>
    </r>
  </si>
  <si>
    <r>
      <t>·</t>
    </r>
    <r>
      <rPr>
        <sz val="7"/>
        <color rgb="FF002060"/>
        <rFont val="Times New Roman"/>
        <family val="1"/>
        <charset val="238"/>
      </rPr>
      <t>    </t>
    </r>
    <r>
      <rPr>
        <sz val="10"/>
        <color rgb="FF002060"/>
        <rFont val="Calibri"/>
        <family val="2"/>
        <charset val="238"/>
        <scheme val="minor"/>
      </rPr>
      <t xml:space="preserve">w symulacji zastosowano raty miesięczne, których termin spłaty nie uwzględnia dni wolnych od pracy </t>
    </r>
  </si>
  <si>
    <r>
      <t>·</t>
    </r>
    <r>
      <rPr>
        <sz val="7"/>
        <color rgb="FF002060"/>
        <rFont val="Times New Roman"/>
        <family val="1"/>
        <charset val="238"/>
      </rPr>
      <t>    </t>
    </r>
    <r>
      <rPr>
        <sz val="10"/>
        <color rgb="FF002060"/>
        <rFont val="Calibri"/>
        <family val="2"/>
        <charset val="238"/>
        <scheme val="minor"/>
      </rPr>
      <t>rata nr 1 to najbliższa niezapadła rata kredytu w symulacji bez przerwy w spłacie lub pierwsza odroczona rata w symulacji z przerwą w spłacie przypadające po złożeniu wniosku</t>
    </r>
  </si>
  <si>
    <r>
      <t>·</t>
    </r>
    <r>
      <rPr>
        <sz val="7"/>
        <color rgb="FF002060"/>
        <rFont val="Times New Roman"/>
        <family val="1"/>
        <charset val="238"/>
      </rPr>
      <t>    </t>
    </r>
    <r>
      <rPr>
        <sz val="10"/>
        <color rgb="FF002060"/>
        <rFont val="Calibri"/>
        <family val="2"/>
        <charset val="238"/>
        <scheme val="minor"/>
      </rPr>
      <t>oprocentowanie nie ulega zmianie w całym okresie przyjętym do wyliczeń</t>
    </r>
  </si>
  <si>
    <r>
      <t>·</t>
    </r>
    <r>
      <rPr>
        <sz val="7"/>
        <color rgb="FF002060"/>
        <rFont val="Times New Roman"/>
        <family val="1"/>
        <charset val="238"/>
      </rPr>
      <t xml:space="preserve">    </t>
    </r>
    <r>
      <rPr>
        <sz val="10"/>
        <color rgb="FF002060"/>
        <rFont val="Calibri"/>
        <family val="2"/>
        <charset val="238"/>
        <scheme val="minor"/>
      </rPr>
      <t>symulacja nie uwzględnia specyficznej sytuacji jaka może mieć miejsce na danym kredycie, m.in. niedopłaty, opóźnienie w spłacie, nadpłata rat, nadpłata kapitału
    i w jej wyniku skrócony okres kredytowania kredytu</t>
    </r>
  </si>
  <si>
    <r>
      <t>·</t>
    </r>
    <r>
      <rPr>
        <sz val="7"/>
        <color rgb="FF002060"/>
        <rFont val="Times New Roman"/>
        <family val="1"/>
        <charset val="238"/>
      </rPr>
      <t>    </t>
    </r>
    <r>
      <rPr>
        <sz val="10"/>
        <color rgb="FF002060"/>
        <rFont val="Calibri"/>
        <family val="2"/>
        <charset val="238"/>
        <scheme val="minor"/>
      </rPr>
      <t>symulacja nie uwzględnia specyficznych sytuacji np. rat już utworzonych, przedpłaconych, przeterminowanych itp.</t>
    </r>
  </si>
  <si>
    <t>Symulacja dla kredytów z ratami malejącymi</t>
  </si>
  <si>
    <r>
      <t xml:space="preserve">Aktualne oprocentowanie kredytu (%) </t>
    </r>
    <r>
      <rPr>
        <b/>
        <sz val="11"/>
        <color rgb="FF00B050"/>
        <rFont val="Calibri"/>
        <family val="2"/>
        <charset val="238"/>
        <scheme val="minor"/>
      </rPr>
      <t xml:space="preserve">(inofrmacja dostępna na ostatnim harmonogramie spłaty lub w platformie internetowej Banku).  </t>
    </r>
    <r>
      <rPr>
        <b/>
        <sz val="11"/>
        <color rgb="FFC00000"/>
        <rFont val="Calibri"/>
        <family val="2"/>
        <charset val="238"/>
        <scheme val="minor"/>
      </rPr>
      <t>Pole przyjmuje także wartości ujemne</t>
    </r>
  </si>
  <si>
    <r>
      <t xml:space="preserve">Aktualne SALDO kapitału kredytu pozostałe do spłaty, w walucie kredytu </t>
    </r>
    <r>
      <rPr>
        <b/>
        <sz val="11"/>
        <color rgb="FF00B050"/>
        <rFont val="Calibri"/>
        <family val="2"/>
        <charset val="238"/>
        <scheme val="minor"/>
      </rPr>
      <t>(informacja dostępna na ostatnim harmonogramie spłaty lub w platformie internetowej Banku)</t>
    </r>
  </si>
  <si>
    <t xml:space="preserve">Symulacja ma charakter poglądowy i informacyjny o wpływie przerwy w spłacie na wysokość rat odsetkowo-kredytowych, bowiem nie uwzględnia sytuacji faktycznej jaka może występować w związku ze spłatą kredytu np. występujących nadpłat, niedopłat kredytu lub opóźnień w spłacie. Wysokość wymaganej do spłaty raty odsetkowo - kapitałowej będzie zawarta w harmonogramie wygenerowanym z systemu Banku po udzieleniu przez Bank przerwy w spłacie, zgodnie z wnioskiem kredytobiorcy(ców).  </t>
  </si>
  <si>
    <t>wakacje mcy</t>
  </si>
  <si>
    <t>Poglądowa symulacja prezentujaca zmianę wysokości rat kapitałowo-odsetkowych po skorzystaniu z  przerwy w spłacie</t>
  </si>
  <si>
    <r>
      <t xml:space="preserve">Okres przerwy w spłacie (miesiące) -  </t>
    </r>
    <r>
      <rPr>
        <b/>
        <sz val="11"/>
        <color rgb="FF00B050"/>
        <rFont val="Calibri"/>
        <family val="2"/>
        <charset val="238"/>
        <scheme val="minor"/>
      </rPr>
      <t>podaj ilość miesięcy</t>
    </r>
    <r>
      <rPr>
        <b/>
        <sz val="11"/>
        <color rgb="FFC00000"/>
        <rFont val="Calibri"/>
        <family val="2"/>
        <charset val="238"/>
        <scheme val="minor"/>
      </rPr>
      <t xml:space="preserve"> ( od 1 do 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</si>
</sst>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0" tint="-0.499984740745262"/>
      <name val="Calibri"/>
      <family val="2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0" tint="-0.249977111117893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rgb="FF002060"/>
      <name val="Calibri"/>
      <family val="2"/>
      <charset val="238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color rgb="FF002060"/>
      <name val="Symbol"/>
      <family val="1"/>
      <charset val="2"/>
    </font>
    <font>
      <sz val="7"/>
      <color rgb="FF002060"/>
      <name val="Times New Roman"/>
      <family val="1"/>
      <charset val="238"/>
    </font>
    <font>
      <sz val="10"/>
      <color theme="0"/>
      <name val="Calibri"/>
      <family val="2"/>
      <charset val="238"/>
      <scheme val="minor"/>
    </font>
    <font>
      <b/>
      <u/>
      <sz val="11"/>
      <color rgb="FFC00000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91">
    <xf numFmtId="0" fontId="0" fillId="0" borderId="0" xfId="0"/>
    <xf numFmtId="0" fontId="16" fillId="0" borderId="0" xfId="0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3" fontId="13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4" fontId="4" fillId="0" borderId="0" xfId="0" applyNumberFormat="1" applyFont="1" applyProtection="1">
      <protection hidden="1"/>
    </xf>
    <xf numFmtId="4" fontId="14" fillId="0" borderId="0" xfId="0" applyNumberFormat="1" applyFont="1" applyProtection="1">
      <protection hidden="1"/>
    </xf>
    <xf numFmtId="0" fontId="21" fillId="0" borderId="0" xfId="1" applyProtection="1">
      <protection locked="0"/>
    </xf>
    <xf numFmtId="0" fontId="20" fillId="0" borderId="0" xfId="0" applyFont="1" applyProtection="1">
      <protection hidden="1"/>
    </xf>
    <xf numFmtId="4" fontId="2" fillId="0" borderId="0" xfId="0" applyNumberFormat="1" applyFont="1" applyFill="1" applyProtection="1">
      <protection hidden="1"/>
    </xf>
    <xf numFmtId="2" fontId="0" fillId="0" borderId="0" xfId="0" applyNumberFormat="1" applyProtection="1">
      <protection hidden="1"/>
    </xf>
    <xf numFmtId="0" fontId="3" fillId="0" borderId="0" xfId="0" applyFont="1" applyProtection="1">
      <protection hidden="1"/>
    </xf>
    <xf numFmtId="4" fontId="5" fillId="5" borderId="0" xfId="0" applyNumberFormat="1" applyFont="1" applyFill="1" applyProtection="1">
      <protection hidden="1"/>
    </xf>
    <xf numFmtId="0" fontId="9" fillId="6" borderId="0" xfId="0" applyFont="1" applyFill="1" applyProtection="1">
      <protection hidden="1"/>
    </xf>
    <xf numFmtId="4" fontId="20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4" fontId="10" fillId="0" borderId="0" xfId="0" applyNumberFormat="1" applyFont="1" applyProtection="1">
      <protection hidden="1"/>
    </xf>
    <xf numFmtId="4" fontId="11" fillId="0" borderId="0" xfId="0" applyNumberFormat="1" applyFont="1" applyProtection="1">
      <protection hidden="1"/>
    </xf>
    <xf numFmtId="4" fontId="9" fillId="0" borderId="0" xfId="0" applyNumberFormat="1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14" fontId="6" fillId="0" borderId="0" xfId="0" applyNumberFormat="1" applyFont="1" applyProtection="1">
      <protection hidden="1"/>
    </xf>
    <xf numFmtId="3" fontId="5" fillId="5" borderId="0" xfId="0" applyNumberFormat="1" applyFont="1" applyFill="1" applyProtection="1">
      <protection hidden="1"/>
    </xf>
    <xf numFmtId="0" fontId="4" fillId="0" borderId="0" xfId="0" applyFont="1" applyProtection="1">
      <protection hidden="1"/>
    </xf>
    <xf numFmtId="3" fontId="0" fillId="0" borderId="0" xfId="0" applyNumberFormat="1" applyProtection="1">
      <protection hidden="1"/>
    </xf>
    <xf numFmtId="14" fontId="0" fillId="0" borderId="0" xfId="0" applyNumberFormat="1" applyProtection="1">
      <protection hidden="1"/>
    </xf>
    <xf numFmtId="10" fontId="5" fillId="5" borderId="0" xfId="0" applyNumberFormat="1" applyFont="1" applyFill="1" applyProtection="1">
      <protection hidden="1"/>
    </xf>
    <xf numFmtId="0" fontId="19" fillId="0" borderId="0" xfId="0" applyFont="1" applyProtection="1">
      <protection hidden="1"/>
    </xf>
    <xf numFmtId="1" fontId="6" fillId="0" borderId="0" xfId="0" applyNumberFormat="1" applyFont="1" applyProtection="1">
      <protection hidden="1"/>
    </xf>
    <xf numFmtId="0" fontId="0" fillId="6" borderId="0" xfId="0" applyFill="1" applyProtection="1">
      <protection hidden="1"/>
    </xf>
    <xf numFmtId="4" fontId="19" fillId="0" borderId="0" xfId="0" applyNumberFormat="1" applyFont="1" applyProtection="1">
      <protection hidden="1"/>
    </xf>
    <xf numFmtId="0" fontId="19" fillId="0" borderId="0" xfId="0" applyFont="1" applyAlignment="1" applyProtection="1">
      <alignment wrapText="1"/>
      <protection hidden="1"/>
    </xf>
    <xf numFmtId="0" fontId="15" fillId="0" borderId="0" xfId="0" applyFont="1" applyFill="1" applyProtection="1">
      <protection hidden="1"/>
    </xf>
    <xf numFmtId="0" fontId="16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18" fillId="0" borderId="0" xfId="0" applyFont="1" applyProtection="1">
      <protection hidden="1"/>
    </xf>
    <xf numFmtId="0" fontId="0" fillId="4" borderId="0" xfId="0" applyFill="1" applyProtection="1">
      <protection hidden="1"/>
    </xf>
    <xf numFmtId="0" fontId="18" fillId="4" borderId="0" xfId="0" applyFont="1" applyFill="1" applyProtection="1">
      <protection hidden="1"/>
    </xf>
    <xf numFmtId="0" fontId="8" fillId="2" borderId="0" xfId="0" applyFont="1" applyFill="1" applyProtection="1">
      <protection hidden="1"/>
    </xf>
    <xf numFmtId="4" fontId="7" fillId="0" borderId="0" xfId="0" applyNumberFormat="1" applyFont="1" applyFill="1" applyProtection="1">
      <protection hidden="1"/>
    </xf>
    <xf numFmtId="4" fontId="26" fillId="0" borderId="0" xfId="0" applyNumberFormat="1" applyFont="1" applyFill="1" applyProtection="1">
      <protection hidden="1"/>
    </xf>
    <xf numFmtId="0" fontId="27" fillId="0" borderId="0" xfId="0" applyFont="1" applyFill="1" applyAlignment="1" applyProtection="1">
      <alignment wrapText="1"/>
      <protection hidden="1"/>
    </xf>
    <xf numFmtId="4" fontId="27" fillId="0" borderId="0" xfId="0" applyNumberFormat="1" applyFont="1" applyFill="1" applyProtection="1">
      <protection hidden="1"/>
    </xf>
    <xf numFmtId="4" fontId="28" fillId="0" borderId="0" xfId="0" applyNumberFormat="1" applyFont="1" applyFill="1" applyProtection="1">
      <protection hidden="1"/>
    </xf>
    <xf numFmtId="0" fontId="4" fillId="3" borderId="0" xfId="0" applyFont="1" applyFill="1" applyProtection="1">
      <protection hidden="1"/>
    </xf>
    <xf numFmtId="4" fontId="7" fillId="3" borderId="0" xfId="0" applyNumberFormat="1" applyFont="1" applyFill="1" applyProtection="1">
      <protection hidden="1"/>
    </xf>
    <xf numFmtId="4" fontId="26" fillId="3" borderId="0" xfId="0" applyNumberFormat="1" applyFont="1" applyFill="1" applyProtection="1">
      <protection hidden="1"/>
    </xf>
    <xf numFmtId="0" fontId="25" fillId="6" borderId="0" xfId="0" applyFont="1" applyFill="1" applyProtection="1">
      <protection hidden="1"/>
    </xf>
    <xf numFmtId="4" fontId="24" fillId="6" borderId="0" xfId="0" applyNumberFormat="1" applyFont="1" applyFill="1" applyProtection="1">
      <protection hidden="1"/>
    </xf>
    <xf numFmtId="4" fontId="23" fillId="6" borderId="0" xfId="0" applyNumberFormat="1" applyFont="1" applyFill="1" applyProtection="1">
      <protection hidden="1"/>
    </xf>
    <xf numFmtId="4" fontId="7" fillId="6" borderId="0" xfId="0" applyNumberFormat="1" applyFont="1" applyFill="1" applyProtection="1">
      <protection hidden="1"/>
    </xf>
    <xf numFmtId="4" fontId="26" fillId="0" borderId="0" xfId="0" applyNumberFormat="1" applyFont="1" applyFill="1" applyAlignment="1" applyProtection="1">
      <alignment horizontal="center"/>
      <protection hidden="1"/>
    </xf>
    <xf numFmtId="4" fontId="6" fillId="0" borderId="0" xfId="0" applyNumberFormat="1" applyFont="1" applyAlignment="1" applyProtection="1">
      <alignment horizontal="center"/>
      <protection hidden="1"/>
    </xf>
    <xf numFmtId="0" fontId="5" fillId="0" borderId="0" xfId="0" applyNumberFormat="1" applyFont="1" applyAlignment="1" applyProtection="1">
      <alignment wrapText="1"/>
      <protection hidden="1"/>
    </xf>
    <xf numFmtId="0" fontId="16" fillId="8" borderId="0" xfId="0" applyFont="1" applyFill="1" applyProtection="1">
      <protection hidden="1"/>
    </xf>
    <xf numFmtId="0" fontId="4" fillId="8" borderId="0" xfId="0" applyFont="1" applyFill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0" fontId="17" fillId="0" borderId="0" xfId="0" applyFont="1" applyFill="1" applyProtection="1">
      <protection hidden="1"/>
    </xf>
    <xf numFmtId="0" fontId="18" fillId="9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18" fillId="0" borderId="0" xfId="0" applyFont="1" applyFill="1" applyProtection="1">
      <protection hidden="1"/>
    </xf>
    <xf numFmtId="0" fontId="16" fillId="0" borderId="0" xfId="0" applyFont="1" applyAlignment="1" applyProtection="1">
      <alignment wrapText="1"/>
      <protection hidden="1"/>
    </xf>
    <xf numFmtId="0" fontId="17" fillId="0" borderId="0" xfId="0" applyFont="1" applyAlignment="1" applyProtection="1">
      <alignment wrapText="1"/>
      <protection hidden="1"/>
    </xf>
    <xf numFmtId="0" fontId="30" fillId="0" borderId="0" xfId="0" applyFont="1" applyFill="1" applyAlignment="1" applyProtection="1">
      <alignment horizontal="center" wrapText="1"/>
      <protection hidden="1"/>
    </xf>
    <xf numFmtId="4" fontId="15" fillId="0" borderId="0" xfId="0" applyNumberFormat="1" applyFont="1" applyProtection="1">
      <protection hidden="1"/>
    </xf>
    <xf numFmtId="4" fontId="29" fillId="0" borderId="0" xfId="0" applyNumberFormat="1" applyFont="1" applyProtection="1">
      <protection hidden="1"/>
    </xf>
    <xf numFmtId="4" fontId="12" fillId="7" borderId="1" xfId="0" applyNumberFormat="1" applyFont="1" applyFill="1" applyBorder="1" applyAlignment="1" applyProtection="1">
      <alignment vertical="center"/>
      <protection locked="0"/>
    </xf>
    <xf numFmtId="10" fontId="12" fillId="7" borderId="1" xfId="0" applyNumberFormat="1" applyFont="1" applyFill="1" applyBorder="1" applyAlignment="1" applyProtection="1">
      <alignment vertical="center"/>
      <protection locked="0"/>
    </xf>
    <xf numFmtId="4" fontId="31" fillId="0" borderId="0" xfId="0" applyNumberFormat="1" applyFont="1" applyProtection="1">
      <protection hidden="1"/>
    </xf>
    <xf numFmtId="14" fontId="12" fillId="7" borderId="1" xfId="0" applyNumberFormat="1" applyFont="1" applyFill="1" applyBorder="1" applyAlignment="1" applyProtection="1">
      <alignment horizontal="center" vertical="center"/>
      <protection locked="0"/>
    </xf>
    <xf numFmtId="3" fontId="7" fillId="9" borderId="1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alignment horizontal="left" indent="1"/>
      <protection hidden="1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indent="5"/>
    </xf>
    <xf numFmtId="0" fontId="36" fillId="0" borderId="0" xfId="0" applyFont="1" applyFill="1" applyProtection="1">
      <protection hidden="1"/>
    </xf>
    <xf numFmtId="3" fontId="12" fillId="7" borderId="1" xfId="0" applyNumberFormat="1" applyFont="1" applyFill="1" applyBorder="1" applyAlignment="1" applyProtection="1">
      <alignment horizontal="center" vertical="center"/>
      <protection locked="0"/>
    </xf>
    <xf numFmtId="2" fontId="8" fillId="10" borderId="0" xfId="0" applyNumberFormat="1" applyFont="1" applyFill="1" applyProtection="1">
      <protection hidden="1"/>
    </xf>
    <xf numFmtId="4" fontId="37" fillId="0" borderId="0" xfId="0" applyNumberFormat="1" applyFont="1" applyFill="1" applyProtection="1">
      <protection hidden="1"/>
    </xf>
    <xf numFmtId="2" fontId="8" fillId="4" borderId="0" xfId="0" applyNumberFormat="1" applyFont="1" applyFill="1" applyProtection="1">
      <protection hidden="1"/>
    </xf>
    <xf numFmtId="4" fontId="38" fillId="0" borderId="0" xfId="0" applyNumberFormat="1" applyFont="1" applyProtection="1">
      <protection hidden="1"/>
    </xf>
    <xf numFmtId="4" fontId="1" fillId="0" borderId="0" xfId="0" applyNumberFormat="1" applyFont="1" applyProtection="1">
      <protection hidden="1"/>
    </xf>
    <xf numFmtId="4" fontId="39" fillId="0" borderId="0" xfId="0" applyNumberFormat="1" applyFont="1" applyProtection="1">
      <protection hidden="1"/>
    </xf>
    <xf numFmtId="0" fontId="7" fillId="0" borderId="0" xfId="0" applyFont="1" applyFill="1" applyProtection="1">
      <protection hidden="1"/>
    </xf>
    <xf numFmtId="4" fontId="13" fillId="0" borderId="0" xfId="0" applyNumberFormat="1" applyFont="1" applyFill="1" applyProtection="1">
      <protection hidden="1"/>
    </xf>
    <xf numFmtId="1" fontId="6" fillId="2" borderId="0" xfId="0" applyNumberFormat="1" applyFont="1" applyFill="1" applyProtection="1">
      <protection hidden="1"/>
    </xf>
    <xf numFmtId="0" fontId="21" fillId="0" borderId="0" xfId="1" applyAlignment="1" applyProtection="1">
      <alignment horizontal="center"/>
      <protection locked="0" hidden="1"/>
    </xf>
    <xf numFmtId="0" fontId="17" fillId="4" borderId="0" xfId="0" applyFont="1" applyFill="1" applyAlignment="1" applyProtection="1">
      <alignment horizontal="center" vertical="center" wrapText="1"/>
      <protection hidden="1"/>
    </xf>
    <xf numFmtId="0" fontId="17" fillId="4" borderId="0" xfId="0" applyFont="1" applyFill="1" applyAlignment="1" applyProtection="1">
      <alignment horizontal="center" vertical="center"/>
      <protection hidden="1"/>
    </xf>
    <xf numFmtId="0" fontId="32" fillId="0" borderId="0" xfId="0" applyFont="1" applyFill="1" applyAlignment="1" applyProtection="1">
      <alignment horizontal="left" wrapText="1"/>
      <protection hidden="1"/>
    </xf>
    <xf numFmtId="0" fontId="33" fillId="0" borderId="0" xfId="0" applyFont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3">
    <dxf>
      <font>
        <color theme="0"/>
      </font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66FF33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37</xdr:row>
      <xdr:rowOff>80963</xdr:rowOff>
    </xdr:from>
    <xdr:to>
      <xdr:col>4</xdr:col>
      <xdr:colOff>200025</xdr:colOff>
      <xdr:row>47</xdr:row>
      <xdr:rowOff>31226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8172451"/>
          <a:ext cx="10082213" cy="1760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40"/>
  <sheetViews>
    <sheetView showGridLines="0" showRowColHeaders="0" tabSelected="1" zoomScale="80" zoomScaleNormal="80" workbookViewId="0">
      <selection activeCell="D20" sqref="D20"/>
    </sheetView>
  </sheetViews>
  <sheetFormatPr defaultColWidth="0" defaultRowHeight="15" x14ac:dyDescent="0.25"/>
  <cols>
    <col min="1" max="1" width="9.140625" style="2" customWidth="1"/>
    <col min="2" max="2" width="115.5703125" style="2" customWidth="1"/>
    <col min="3" max="3" width="9.140625" style="2" customWidth="1"/>
    <col min="4" max="4" width="13.5703125" style="2" customWidth="1"/>
    <col min="5" max="5" width="13.42578125" style="2" customWidth="1"/>
    <col min="6" max="6" width="9.140625" style="2" customWidth="1"/>
    <col min="7" max="7" width="9.140625" style="2" hidden="1" customWidth="1"/>
    <col min="8" max="8" width="14.28515625" style="2" hidden="1" customWidth="1"/>
    <col min="9" max="10" width="0" style="2" hidden="1" customWidth="1"/>
    <col min="11" max="16384" width="9.140625" style="2" hidden="1"/>
  </cols>
  <sheetData>
    <row r="2" spans="2:7" ht="27" customHeight="1" x14ac:dyDescent="0.25">
      <c r="B2" s="33" t="s">
        <v>43</v>
      </c>
    </row>
    <row r="3" spans="2:7" ht="24" customHeight="1" x14ac:dyDescent="0.25">
      <c r="B3" s="75" t="s">
        <v>38</v>
      </c>
    </row>
    <row r="4" spans="2:7" ht="8.25" customHeight="1" x14ac:dyDescent="0.25">
      <c r="B4" s="33"/>
    </row>
    <row r="5" spans="2:7" ht="42.75" customHeight="1" x14ac:dyDescent="0.25">
      <c r="B5" s="89" t="s">
        <v>41</v>
      </c>
      <c r="C5" s="89"/>
      <c r="D5" s="89"/>
      <c r="E5" s="89"/>
    </row>
    <row r="6" spans="2:7" ht="19.149999999999999" customHeight="1" x14ac:dyDescent="0.25">
      <c r="B6" s="72" t="s">
        <v>28</v>
      </c>
      <c r="C6" s="34"/>
    </row>
    <row r="7" spans="2:7" ht="13.5" customHeight="1" x14ac:dyDescent="0.25">
      <c r="B7" s="73" t="s">
        <v>29</v>
      </c>
      <c r="C7" s="74"/>
      <c r="D7" s="74"/>
      <c r="E7" s="74"/>
    </row>
    <row r="8" spans="2:7" ht="13.5" customHeight="1" x14ac:dyDescent="0.25">
      <c r="B8" s="73" t="s">
        <v>30</v>
      </c>
      <c r="C8" s="74"/>
      <c r="D8" s="74"/>
      <c r="E8" s="74"/>
    </row>
    <row r="9" spans="2:7" ht="25.5" customHeight="1" x14ac:dyDescent="0.25">
      <c r="B9" s="90" t="s">
        <v>31</v>
      </c>
      <c r="C9" s="90"/>
      <c r="D9" s="90"/>
      <c r="E9" s="90"/>
    </row>
    <row r="10" spans="2:7" ht="13.5" customHeight="1" x14ac:dyDescent="0.25">
      <c r="B10" s="73" t="s">
        <v>32</v>
      </c>
      <c r="C10" s="74"/>
      <c r="D10" s="74"/>
      <c r="E10" s="74"/>
    </row>
    <row r="11" spans="2:7" ht="13.5" customHeight="1" x14ac:dyDescent="0.25">
      <c r="B11" s="73" t="s">
        <v>33</v>
      </c>
      <c r="C11" s="74"/>
      <c r="D11" s="74"/>
      <c r="E11" s="74"/>
    </row>
    <row r="12" spans="2:7" s="36" customFormat="1" ht="13.5" customHeight="1" x14ac:dyDescent="0.2">
      <c r="B12" s="73" t="s">
        <v>34</v>
      </c>
      <c r="C12" s="74"/>
      <c r="D12" s="74"/>
      <c r="E12" s="74"/>
    </row>
    <row r="13" spans="2:7" s="36" customFormat="1" ht="13.5" customHeight="1" x14ac:dyDescent="0.2">
      <c r="B13" s="73" t="s">
        <v>35</v>
      </c>
      <c r="C13" s="74"/>
      <c r="D13" s="74"/>
      <c r="E13" s="74"/>
    </row>
    <row r="14" spans="2:7" s="36" customFormat="1" ht="27" customHeight="1" x14ac:dyDescent="0.2">
      <c r="B14" s="90" t="s">
        <v>36</v>
      </c>
      <c r="C14" s="90"/>
      <c r="D14" s="90"/>
      <c r="E14" s="90"/>
      <c r="F14" s="61"/>
      <c r="G14" s="61"/>
    </row>
    <row r="15" spans="2:7" s="36" customFormat="1" ht="13.5" customHeight="1" x14ac:dyDescent="0.2">
      <c r="B15" s="73" t="s">
        <v>37</v>
      </c>
      <c r="C15" s="74"/>
      <c r="D15" s="74"/>
      <c r="E15" s="74"/>
      <c r="F15" s="61"/>
      <c r="G15" s="61"/>
    </row>
    <row r="16" spans="2:7" s="36" customFormat="1" x14ac:dyDescent="0.25">
      <c r="B16" s="35"/>
      <c r="C16" s="60"/>
      <c r="D16" s="60"/>
      <c r="E16" s="61"/>
      <c r="F16" s="61"/>
      <c r="G16" s="61"/>
    </row>
    <row r="17" spans="2:7" s="36" customFormat="1" x14ac:dyDescent="0.25">
      <c r="B17" s="87" t="s">
        <v>24</v>
      </c>
      <c r="C17" s="37"/>
      <c r="D17" s="37"/>
      <c r="E17" s="38"/>
      <c r="F17" s="59"/>
      <c r="G17" s="59"/>
    </row>
    <row r="18" spans="2:7" s="36" customFormat="1" x14ac:dyDescent="0.25">
      <c r="B18" s="88"/>
      <c r="C18" s="37"/>
      <c r="D18" s="37"/>
      <c r="E18" s="38"/>
      <c r="F18" s="59"/>
      <c r="G18" s="59"/>
    </row>
    <row r="19" spans="2:7" s="36" customFormat="1" ht="39" x14ac:dyDescent="0.25">
      <c r="B19" s="58"/>
      <c r="C19" s="60"/>
      <c r="D19" s="60"/>
      <c r="E19" s="64" t="s">
        <v>18</v>
      </c>
      <c r="F19" s="61"/>
      <c r="G19" s="61"/>
    </row>
    <row r="20" spans="2:7" ht="30" x14ac:dyDescent="0.25">
      <c r="B20" s="62" t="s">
        <v>27</v>
      </c>
      <c r="D20" s="70">
        <v>47848</v>
      </c>
      <c r="E20" s="71">
        <f ca="1">ROUND(((_xlfn.DAYS(D20, TODAY()))/365)*12,0)</f>
        <v>127</v>
      </c>
    </row>
    <row r="21" spans="2:7" ht="24.75" customHeight="1" x14ac:dyDescent="0.25">
      <c r="B21" s="62" t="s">
        <v>44</v>
      </c>
      <c r="D21" s="76">
        <v>6</v>
      </c>
    </row>
    <row r="22" spans="2:7" hidden="1" x14ac:dyDescent="0.25">
      <c r="B22" s="63" t="s">
        <v>5</v>
      </c>
      <c r="D22" s="4">
        <f ca="1">E20-D21-E22</f>
        <v>121</v>
      </c>
    </row>
    <row r="23" spans="2:7" ht="30" x14ac:dyDescent="0.25">
      <c r="B23" s="62" t="s">
        <v>40</v>
      </c>
      <c r="D23" s="67">
        <v>100000</v>
      </c>
    </row>
    <row r="24" spans="2:7" ht="30" x14ac:dyDescent="0.25">
      <c r="B24" s="62" t="s">
        <v>39</v>
      </c>
      <c r="D24" s="68">
        <v>3.2500000000000001E-2</v>
      </c>
    </row>
    <row r="25" spans="2:7" x14ac:dyDescent="0.25">
      <c r="B25" s="1"/>
    </row>
    <row r="26" spans="2:7" x14ac:dyDescent="0.25">
      <c r="B26" s="3"/>
      <c r="D26" s="1"/>
    </row>
    <row r="27" spans="2:7" x14ac:dyDescent="0.25">
      <c r="B27" s="1"/>
    </row>
    <row r="28" spans="2:7" ht="24" customHeight="1" x14ac:dyDescent="0.25">
      <c r="B28" s="55" t="s">
        <v>17</v>
      </c>
      <c r="C28" s="57"/>
      <c r="D28" s="56" t="s">
        <v>6</v>
      </c>
      <c r="E28" s="5"/>
      <c r="F28" s="5"/>
    </row>
    <row r="29" spans="2:7" ht="21.75" customHeight="1" x14ac:dyDescent="0.25">
      <c r="B29" s="1" t="s">
        <v>21</v>
      </c>
      <c r="D29" s="6">
        <f ca="1">'Harmonogramy spłat'!H6</f>
        <v>1058.234908136483</v>
      </c>
      <c r="E29" s="7"/>
      <c r="F29" s="7"/>
    </row>
    <row r="30" spans="2:7" ht="21.75" customHeight="1" x14ac:dyDescent="0.25">
      <c r="B30" s="1" t="s">
        <v>22</v>
      </c>
      <c r="D30" s="65">
        <f ca="1">IF(AND(D21&gt;0,D21&lt;=6),VLOOKUP($D$21+1,'Harmonogramy spłat'!$N$4:$Q$385,4,0),"")</f>
        <v>2722.2796143250685</v>
      </c>
      <c r="E30" s="7"/>
      <c r="F30" s="7"/>
    </row>
    <row r="31" spans="2:7" x14ac:dyDescent="0.25">
      <c r="B31" s="1" t="s">
        <v>20</v>
      </c>
      <c r="D31" s="66">
        <f ca="1">IF(AND(D21&gt;0,D21&lt;=6),VLOOKUP($D$21+2,'Harmonogramy spłat'!$N$4:$Q$385,4,0),"")</f>
        <v>1095.0413223140495</v>
      </c>
      <c r="E31" s="7"/>
    </row>
    <row r="32" spans="2:7" ht="5.25" customHeight="1" x14ac:dyDescent="0.25">
      <c r="B32" s="1"/>
    </row>
    <row r="33" spans="2:10" ht="5.25" customHeight="1" x14ac:dyDescent="0.25">
      <c r="B33" s="1"/>
    </row>
    <row r="34" spans="2:10" ht="22.5" customHeight="1" x14ac:dyDescent="0.25">
      <c r="B34" s="8" t="s">
        <v>25</v>
      </c>
    </row>
    <row r="36" spans="2:10" x14ac:dyDescent="0.25">
      <c r="B36" s="1" t="s">
        <v>19</v>
      </c>
    </row>
    <row r="37" spans="2:10" x14ac:dyDescent="0.25">
      <c r="B37" s="1" t="s">
        <v>23</v>
      </c>
    </row>
    <row r="38" spans="2:10" x14ac:dyDescent="0.25">
      <c r="H38" s="6"/>
      <c r="I38" s="7"/>
      <c r="J38" s="7"/>
    </row>
    <row r="39" spans="2:10" x14ac:dyDescent="0.25">
      <c r="I39" s="5"/>
      <c r="J39" s="5"/>
    </row>
    <row r="40" spans="2:10" x14ac:dyDescent="0.25">
      <c r="H40" s="6"/>
      <c r="I40" s="7"/>
      <c r="J40" s="7"/>
    </row>
  </sheetData>
  <sheetProtection password="F1E1" sheet="1" formatCells="0" selectLockedCells="1"/>
  <mergeCells count="4">
    <mergeCell ref="B17:B18"/>
    <mergeCell ref="B5:E5"/>
    <mergeCell ref="B9:E9"/>
    <mergeCell ref="B14:E14"/>
  </mergeCells>
  <dataValidations count="1">
    <dataValidation type="whole" allowBlank="1" showInputMessage="1" showErrorMessage="1" error="dostępne okresy: od 1 do 6" sqref="D21">
      <formula1>1</formula1>
      <formula2>6</formula2>
    </dataValidation>
  </dataValidations>
  <hyperlinks>
    <hyperlink ref="B34" location="'Harmonogramy spłat'!D1" display="więcej szczegółów w ark. Harmonogramy spłat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C385"/>
  <sheetViews>
    <sheetView showGridLines="0" showRowColHeaders="0" topLeftCell="C1" zoomScale="90" zoomScaleNormal="90" workbookViewId="0">
      <selection activeCell="D1" sqref="D1"/>
    </sheetView>
  </sheetViews>
  <sheetFormatPr defaultColWidth="0" defaultRowHeight="15" x14ac:dyDescent="0.25"/>
  <cols>
    <col min="1" max="1" width="18.140625" style="2" hidden="1" customWidth="1"/>
    <col min="2" max="2" width="10.42578125" style="2" hidden="1" customWidth="1"/>
    <col min="3" max="3" width="5.5703125" style="2" customWidth="1"/>
    <col min="4" max="4" width="14.5703125" style="2" customWidth="1"/>
    <col min="5" max="5" width="10.140625" style="2" customWidth="1"/>
    <col min="6" max="6" width="13.7109375" style="40" customWidth="1"/>
    <col min="7" max="7" width="12.5703125" style="40" customWidth="1"/>
    <col min="8" max="8" width="13.28515625" style="41" customWidth="1"/>
    <col min="9" max="9" width="15.42578125" style="40" customWidth="1"/>
    <col min="10" max="11" width="8.28515625" style="2" customWidth="1"/>
    <col min="12" max="12" width="4.140625" style="2" customWidth="1"/>
    <col min="13" max="13" width="13.7109375" style="2" hidden="1" customWidth="1"/>
    <col min="14" max="14" width="10.5703125" style="2" customWidth="1"/>
    <col min="15" max="15" width="11.85546875" style="21" customWidth="1"/>
    <col min="16" max="16" width="11.42578125" style="21" customWidth="1"/>
    <col min="17" max="17" width="12.5703125" style="6" customWidth="1"/>
    <col min="18" max="18" width="16.28515625" style="21" customWidth="1"/>
    <col min="19" max="19" width="13" style="28" hidden="1" customWidth="1"/>
    <col min="20" max="28" width="0" style="2" hidden="1" customWidth="1"/>
    <col min="29" max="29" width="9.140625" style="2" customWidth="1"/>
    <col min="30" max="16384" width="9.140625" style="2" hidden="1"/>
  </cols>
  <sheetData>
    <row r="1" spans="1:27" ht="24.75" customHeight="1" x14ac:dyDescent="0.25">
      <c r="A1" s="85"/>
      <c r="B1" s="39" t="s">
        <v>15</v>
      </c>
      <c r="D1" s="86" t="s">
        <v>16</v>
      </c>
      <c r="M1" s="39" t="s">
        <v>15</v>
      </c>
      <c r="N1" s="42"/>
      <c r="O1" s="43"/>
      <c r="P1" s="43"/>
      <c r="Q1" s="44"/>
      <c r="R1" s="10"/>
      <c r="S1" s="39" t="s">
        <v>15</v>
      </c>
      <c r="T1" s="39" t="s">
        <v>15</v>
      </c>
      <c r="U1" s="39" t="s">
        <v>15</v>
      </c>
      <c r="Y1" s="11"/>
      <c r="Z1" s="11"/>
      <c r="AA1" s="12"/>
    </row>
    <row r="2" spans="1:27" x14ac:dyDescent="0.25">
      <c r="A2" s="29"/>
      <c r="B2" s="13" t="s">
        <v>8</v>
      </c>
      <c r="E2" s="45" t="s">
        <v>26</v>
      </c>
      <c r="F2" s="46"/>
      <c r="G2" s="46"/>
      <c r="H2" s="47"/>
      <c r="I2" s="46"/>
      <c r="L2" s="14" t="str">
        <f>"Symulacja - Po wprowadzeniu przerwy w spłacie na okres  " &amp; B10 &amp; "  miesięcy"</f>
        <v>Symulacja - Po wprowadzeniu przerwy w spłacie na okres  6  miesięcy</v>
      </c>
      <c r="M2" s="30"/>
      <c r="N2" s="48"/>
      <c r="O2" s="49"/>
      <c r="P2" s="49"/>
      <c r="Q2" s="50"/>
      <c r="R2" s="51"/>
      <c r="S2" s="31"/>
    </row>
    <row r="3" spans="1:27" ht="20.25" customHeight="1" x14ac:dyDescent="0.25">
      <c r="E3" s="16" t="s">
        <v>13</v>
      </c>
      <c r="F3" s="41">
        <f ca="1">SUM(F6:F385)</f>
        <v>100000.00000000022</v>
      </c>
      <c r="G3" s="41">
        <f ca="1">SUM(G6:G385)</f>
        <v>17333.333333333278</v>
      </c>
      <c r="H3" s="41">
        <f ca="1">SUM(H6:H385)</f>
        <v>117333.3333333333</v>
      </c>
      <c r="J3" s="82"/>
      <c r="K3" s="82"/>
      <c r="M3" s="9"/>
      <c r="N3" s="16" t="s">
        <v>13</v>
      </c>
      <c r="O3" s="6">
        <f ca="1">SUM(O6:O385)</f>
        <v>99999.999999999927</v>
      </c>
      <c r="P3" s="6">
        <f ca="1">SUM(P6:P385)</f>
        <v>18145.833333333361</v>
      </c>
      <c r="Q3" s="6">
        <f ca="1">SUM(Q6:Q385)</f>
        <v>118145.83333333337</v>
      </c>
      <c r="R3" s="69"/>
      <c r="S3" s="15">
        <f ca="1">SUM(S6:S385)</f>
        <v>812.50000000007674</v>
      </c>
      <c r="T3" s="17"/>
      <c r="U3" s="18"/>
      <c r="X3" s="19"/>
      <c r="Y3" s="11"/>
      <c r="Z3" s="11"/>
      <c r="AA3" s="12"/>
    </row>
    <row r="4" spans="1:27" ht="25.5" customHeight="1" x14ac:dyDescent="0.25">
      <c r="E4" s="20" t="s">
        <v>7</v>
      </c>
      <c r="F4" s="52" t="s">
        <v>9</v>
      </c>
      <c r="G4" s="52" t="s">
        <v>10</v>
      </c>
      <c r="H4" s="52" t="s">
        <v>11</v>
      </c>
      <c r="I4" s="40" t="s">
        <v>4</v>
      </c>
      <c r="J4" s="82"/>
      <c r="K4" s="82"/>
      <c r="N4" s="20" t="s">
        <v>7</v>
      </c>
      <c r="O4" s="53" t="s">
        <v>9</v>
      </c>
      <c r="P4" s="53" t="s">
        <v>10</v>
      </c>
      <c r="Q4" s="53" t="s">
        <v>11</v>
      </c>
      <c r="R4" s="21" t="s">
        <v>4</v>
      </c>
      <c r="S4" s="32" t="s">
        <v>12</v>
      </c>
      <c r="T4" s="54" t="s">
        <v>14</v>
      </c>
    </row>
    <row r="5" spans="1:27" x14ac:dyDescent="0.25">
      <c r="I5" s="41">
        <f>B12</f>
        <v>100000</v>
      </c>
      <c r="J5" s="82"/>
      <c r="K5" s="82"/>
      <c r="M5" s="79">
        <f ca="1">INDIRECT("m"&amp;$B$10+5,TRUE)</f>
        <v>1624.9999999999998</v>
      </c>
      <c r="R5" s="6">
        <f>I5</f>
        <v>100000</v>
      </c>
      <c r="S5" s="31"/>
      <c r="T5" s="77">
        <f ca="1">SUMIF(N6:N385,"&lt;="&amp;B10,T6:T385)</f>
        <v>1624.9999999999998</v>
      </c>
    </row>
    <row r="6" spans="1:27" x14ac:dyDescent="0.25">
      <c r="E6" s="2">
        <v>1</v>
      </c>
      <c r="F6" s="40">
        <f ca="1">IF(E6&lt;=$B$9,I5/$B$9,"")</f>
        <v>787.40157480314963</v>
      </c>
      <c r="G6" s="40">
        <f t="shared" ref="G6:G69" ca="1" si="0">IF(E6&lt;=$B$9,$B$13/360*30*I5,"")</f>
        <v>270.83333333333331</v>
      </c>
      <c r="H6" s="41">
        <f t="shared" ref="H6:H69" ca="1" si="1">IF(E6&lt;=$B$9,SUM(F6:G6),"")</f>
        <v>1058.234908136483</v>
      </c>
      <c r="I6" s="40">
        <f t="shared" ref="I6:I69" ca="1" si="2">IF(E6&lt;=$B$9,I5-F6,"")</f>
        <v>99212.598425196848</v>
      </c>
      <c r="J6" s="82"/>
      <c r="K6" s="82"/>
      <c r="M6" s="78">
        <f ca="1">IF(N6&lt;=$B$9,IF(N6&lt;$B$10,0,IF(N6=$B$10,SUM($T$6:T6),0)),"")</f>
        <v>0</v>
      </c>
      <c r="N6" s="60">
        <v>1</v>
      </c>
      <c r="O6" s="84" t="str">
        <f t="shared" ref="O6:O7" si="3">IF(N6&lt;=$B$10,"",IF(N6&lt;=$B$9,$R$5/$B$11,""))</f>
        <v/>
      </c>
      <c r="P6" s="84" t="str">
        <f>IF(N6&lt;=$B$10,"",IF(N6&lt;=$B$9,$B$13/360*30*R5+M5,""))</f>
        <v/>
      </c>
      <c r="Q6" s="41" t="str">
        <f>IF(N6&lt;=$B$10,"",IF(N6&lt;=$B$9,SUM(O6:P6),""))</f>
        <v/>
      </c>
      <c r="R6" s="81">
        <f>IF(N6&lt;=$B$10,R5,IF(N6&lt;=$B$9,R5-O6,""))</f>
        <v>100000</v>
      </c>
      <c r="S6" s="15">
        <f ca="1">IF(N6&lt;=$B$9, SUM(Q6,-H6),"")</f>
        <v>-1058.234908136483</v>
      </c>
      <c r="T6" s="80">
        <f ca="1">IF(N6&lt;=$B$9,$B$13/360*30*R5,"")</f>
        <v>270.83333333333331</v>
      </c>
    </row>
    <row r="7" spans="1:27" x14ac:dyDescent="0.25">
      <c r="E7" s="2">
        <f t="shared" ref="E7:E70" ca="1" si="4">IFERROR(IF((E6+1)&lt;=$B$9,(E6+1),""),"")</f>
        <v>2</v>
      </c>
      <c r="F7" s="40">
        <f t="shared" ref="F7:F70" ca="1" si="5">IF(E7&lt;=$B$9,F6,"")</f>
        <v>787.40157480314963</v>
      </c>
      <c r="G7" s="40">
        <f t="shared" ca="1" si="0"/>
        <v>268.70078740157481</v>
      </c>
      <c r="H7" s="41">
        <f t="shared" ca="1" si="1"/>
        <v>1056.1023622047244</v>
      </c>
      <c r="I7" s="40">
        <f t="shared" ca="1" si="2"/>
        <v>98425.196850393695</v>
      </c>
      <c r="J7" s="82"/>
      <c r="K7" s="82"/>
      <c r="M7" s="78">
        <f ca="1">IF(N7&lt;=$B$9,IF(N7&lt;$B$10,0,IF(N7=$B$10,SUM($T$6:T7),0)),"")</f>
        <v>0</v>
      </c>
      <c r="N7" s="60">
        <f t="shared" ref="N7:N70" ca="1" si="6">IFERROR(IF((N6+1)&lt;=$B$9,(N6+1),""),"")</f>
        <v>2</v>
      </c>
      <c r="O7" s="84" t="str">
        <f t="shared" ca="1" si="3"/>
        <v/>
      </c>
      <c r="P7" s="84" t="str">
        <f t="shared" ref="P7:P8" ca="1" si="7">IF(N7&lt;=$B$10,"",IF(N7&lt;=$B$9,$B$13/360*30*R6+M6,""))</f>
        <v/>
      </c>
      <c r="Q7" s="41" t="str">
        <f t="shared" ref="Q7:Q70" ca="1" si="8">IF(N7&lt;=$B$10,"",IF(N7&lt;=$B$9,SUM(O7:P7),""))</f>
        <v/>
      </c>
      <c r="R7" s="81">
        <f t="shared" ref="R7:R70" ca="1" si="9">IF(N7&lt;=$B$10,R6,IF(N7&lt;=$B$9,R6-O7,""))</f>
        <v>100000</v>
      </c>
      <c r="S7" s="15">
        <f t="shared" ref="S7:S70" ca="1" si="10">IF(N7&lt;=$B$9, SUM(Q7,-H7),"")</f>
        <v>-1056.1023622047244</v>
      </c>
      <c r="T7" s="80">
        <f ca="1">IF(N7&lt;=$B$9,$B$13/360*30*R6,"")</f>
        <v>270.83333333333331</v>
      </c>
    </row>
    <row r="8" spans="1:27" x14ac:dyDescent="0.25">
      <c r="B8" s="22"/>
      <c r="D8" s="26"/>
      <c r="E8" s="2">
        <f t="shared" ca="1" si="4"/>
        <v>3</v>
      </c>
      <c r="F8" s="40">
        <f t="shared" ca="1" si="5"/>
        <v>787.40157480314963</v>
      </c>
      <c r="G8" s="40">
        <f t="shared" ca="1" si="0"/>
        <v>266.56824146981626</v>
      </c>
      <c r="H8" s="41">
        <f t="shared" ca="1" si="1"/>
        <v>1053.969816272966</v>
      </c>
      <c r="I8" s="40">
        <f t="shared" ca="1" si="2"/>
        <v>97637.795275590543</v>
      </c>
      <c r="J8" s="82"/>
      <c r="K8" s="82"/>
      <c r="M8" s="78">
        <f ca="1">IF(N8&lt;=$B$9,IF(N8&lt;$B$10,0,IF(N8=$B$10,SUM($T$6:T8),0)),"")</f>
        <v>0</v>
      </c>
      <c r="N8" s="60">
        <f t="shared" ca="1" si="6"/>
        <v>3</v>
      </c>
      <c r="O8" s="84" t="str">
        <f ca="1">IF(N8&lt;=$B$10,"",IF(N8&lt;=$B$9,$R$5/$B$11,""))</f>
        <v/>
      </c>
      <c r="P8" s="84" t="str">
        <f t="shared" ca="1" si="7"/>
        <v/>
      </c>
      <c r="Q8" s="41" t="str">
        <f t="shared" ca="1" si="8"/>
        <v/>
      </c>
      <c r="R8" s="81">
        <f t="shared" ca="1" si="9"/>
        <v>100000</v>
      </c>
      <c r="S8" s="15">
        <f t="shared" ca="1" si="10"/>
        <v>-1053.969816272966</v>
      </c>
      <c r="T8" s="80">
        <f ca="1">IF(N8&lt;=$B$9,$B$13/360*30*R7,"")</f>
        <v>270.83333333333331</v>
      </c>
    </row>
    <row r="9" spans="1:27" x14ac:dyDescent="0.25">
      <c r="A9" s="24" t="s">
        <v>2</v>
      </c>
      <c r="B9" s="23">
        <f ca="1">Symulacja!E20</f>
        <v>127</v>
      </c>
      <c r="D9" s="26"/>
      <c r="E9" s="2">
        <f t="shared" ca="1" si="4"/>
        <v>4</v>
      </c>
      <c r="F9" s="40">
        <f t="shared" ca="1" si="5"/>
        <v>787.40157480314963</v>
      </c>
      <c r="G9" s="40">
        <f t="shared" ca="1" si="0"/>
        <v>264.4356955380577</v>
      </c>
      <c r="H9" s="41">
        <f t="shared" ca="1" si="1"/>
        <v>1051.8372703412074</v>
      </c>
      <c r="I9" s="40">
        <f t="shared" ca="1" si="2"/>
        <v>96850.39370078739</v>
      </c>
      <c r="J9" s="82"/>
      <c r="K9" s="82"/>
      <c r="L9" s="24"/>
      <c r="M9" s="78">
        <f ca="1">IF(N9&lt;=$B$9,IF(N9&lt;$B$10,0,IF(N9=$B$10,SUM($T$6:T9),0)),"")</f>
        <v>0</v>
      </c>
      <c r="N9" s="83">
        <f t="shared" ca="1" si="6"/>
        <v>4</v>
      </c>
      <c r="O9" s="84" t="str">
        <f ca="1">IF(N9&lt;=$B$10,"",IF(N9&lt;=$B$9,$R$5/$B$11,""))</f>
        <v/>
      </c>
      <c r="P9" s="84" t="str">
        <f ca="1">IF(N9&lt;=$B$10,"",IF(N9&lt;=$B$9,$B$13/360*30*R8+M8,""))</f>
        <v/>
      </c>
      <c r="Q9" s="41" t="str">
        <f t="shared" ca="1" si="8"/>
        <v/>
      </c>
      <c r="R9" s="81">
        <f t="shared" ca="1" si="9"/>
        <v>100000</v>
      </c>
      <c r="S9" s="15">
        <f t="shared" ca="1" si="10"/>
        <v>-1051.8372703412074</v>
      </c>
      <c r="T9" s="80">
        <f t="shared" ref="T9:T72" ca="1" si="11">IF(N9&lt;=$B$9,$B$13/360*30*R8,"")</f>
        <v>270.83333333333331</v>
      </c>
    </row>
    <row r="10" spans="1:27" x14ac:dyDescent="0.25">
      <c r="A10" s="2" t="s">
        <v>42</v>
      </c>
      <c r="B10" s="25">
        <f>Symulacja!D21</f>
        <v>6</v>
      </c>
      <c r="D10" s="26"/>
      <c r="E10" s="2">
        <f t="shared" ca="1" si="4"/>
        <v>5</v>
      </c>
      <c r="F10" s="40">
        <f t="shared" ca="1" si="5"/>
        <v>787.40157480314963</v>
      </c>
      <c r="G10" s="40">
        <f t="shared" ca="1" si="0"/>
        <v>262.3031496062992</v>
      </c>
      <c r="H10" s="41">
        <f ca="1">IF(E10&lt;=$B$9,SUM(F10:G10),"")</f>
        <v>1049.7047244094488</v>
      </c>
      <c r="I10" s="40">
        <f t="shared" ca="1" si="2"/>
        <v>96062.992125984238</v>
      </c>
      <c r="J10" s="82"/>
      <c r="K10" s="82"/>
      <c r="M10" s="78">
        <f ca="1">IF(N10&lt;=$B$9,IF(N10&lt;$B$10,0,IF(N10=$B$10,SUM($T$6:T10),0)),"")</f>
        <v>0</v>
      </c>
      <c r="N10" s="2">
        <f t="shared" ca="1" si="6"/>
        <v>5</v>
      </c>
      <c r="O10" s="84" t="str">
        <f t="shared" ref="O10:O73" ca="1" si="12">IF(N10&lt;=$B$10,"",IF(N10&lt;=$B$9,$R$5/$B$11,""))</f>
        <v/>
      </c>
      <c r="P10" s="84" t="str">
        <f ca="1">IF(N10&lt;=$B$10,"",IF(N10&lt;=$B$9,$B$13/360*30*R9+M9,""))</f>
        <v/>
      </c>
      <c r="Q10" s="41" t="str">
        <f t="shared" ca="1" si="8"/>
        <v/>
      </c>
      <c r="R10" s="81">
        <f t="shared" ca="1" si="9"/>
        <v>100000</v>
      </c>
      <c r="S10" s="15">
        <f t="shared" ca="1" si="10"/>
        <v>-1049.7047244094488</v>
      </c>
      <c r="T10" s="80">
        <f t="shared" ca="1" si="11"/>
        <v>270.83333333333331</v>
      </c>
    </row>
    <row r="11" spans="1:27" x14ac:dyDescent="0.25">
      <c r="A11" s="2" t="s">
        <v>3</v>
      </c>
      <c r="B11" s="25">
        <f ca="1">Symulacja!D22</f>
        <v>121</v>
      </c>
      <c r="D11" s="26"/>
      <c r="E11" s="2">
        <f t="shared" ca="1" si="4"/>
        <v>6</v>
      </c>
      <c r="F11" s="40">
        <f t="shared" ca="1" si="5"/>
        <v>787.40157480314963</v>
      </c>
      <c r="G11" s="40">
        <f t="shared" ca="1" si="0"/>
        <v>260.17060367454064</v>
      </c>
      <c r="H11" s="41">
        <f t="shared" ca="1" si="1"/>
        <v>1047.5721784776902</v>
      </c>
      <c r="I11" s="40">
        <f t="shared" ca="1" si="2"/>
        <v>95275.590551181085</v>
      </c>
      <c r="J11" s="82"/>
      <c r="K11" s="82"/>
      <c r="M11" s="78">
        <f ca="1">IF(N11&lt;=$B$9,IF(N11&lt;$B$10,0,IF(N11=$B$10,SUM($T$6:T11),0)),"")</f>
        <v>1624.9999999999998</v>
      </c>
      <c r="N11" s="2">
        <f t="shared" ca="1" si="6"/>
        <v>6</v>
      </c>
      <c r="O11" s="84" t="str">
        <f t="shared" ca="1" si="12"/>
        <v/>
      </c>
      <c r="P11" s="84" t="str">
        <f t="shared" ref="P11:P74" ca="1" si="13">IF(N11&lt;=$B$10,"",IF(N11&lt;=$B$9,$B$13/360*30*R10+M10,""))</f>
        <v/>
      </c>
      <c r="Q11" s="41" t="str">
        <f t="shared" ca="1" si="8"/>
        <v/>
      </c>
      <c r="R11" s="81">
        <f t="shared" ca="1" si="9"/>
        <v>100000</v>
      </c>
      <c r="S11" s="15">
        <f t="shared" ca="1" si="10"/>
        <v>-1047.5721784776902</v>
      </c>
      <c r="T11" s="80">
        <f t="shared" ca="1" si="11"/>
        <v>270.83333333333331</v>
      </c>
    </row>
    <row r="12" spans="1:27" x14ac:dyDescent="0.25">
      <c r="A12" s="2" t="s">
        <v>0</v>
      </c>
      <c r="B12" s="23">
        <f>Symulacja!D23</f>
        <v>100000</v>
      </c>
      <c r="D12" s="26"/>
      <c r="E12" s="2">
        <f t="shared" ca="1" si="4"/>
        <v>7</v>
      </c>
      <c r="F12" s="40">
        <f t="shared" ca="1" si="5"/>
        <v>787.40157480314963</v>
      </c>
      <c r="G12" s="40">
        <f t="shared" ca="1" si="0"/>
        <v>258.03805774278209</v>
      </c>
      <c r="H12" s="41">
        <f t="shared" ca="1" si="1"/>
        <v>1045.4396325459318</v>
      </c>
      <c r="I12" s="40">
        <f t="shared" ca="1" si="2"/>
        <v>94488.188976377933</v>
      </c>
      <c r="J12" s="82"/>
      <c r="K12" s="82"/>
      <c r="M12" s="78">
        <f ca="1">IF(N12&lt;=$B$9,IF(N12&lt;$B$10,0,IF(N12=$B$10,SUM($T$6:T12),0)),"")</f>
        <v>0</v>
      </c>
      <c r="N12" s="2">
        <f t="shared" ca="1" si="6"/>
        <v>7</v>
      </c>
      <c r="O12" s="84">
        <f t="shared" ca="1" si="12"/>
        <v>826.44628099173553</v>
      </c>
      <c r="P12" s="84">
        <f ca="1">IF(N12&lt;=$B$10,"",IF(N12&lt;=$B$9,$B$13/360*30*R11+M11,""))</f>
        <v>1895.833333333333</v>
      </c>
      <c r="Q12" s="41">
        <f ca="1">IF(N12&lt;=$B$10,"",IF(N12&lt;=$B$9,SUM(O12:P12),""))</f>
        <v>2722.2796143250685</v>
      </c>
      <c r="R12" s="81">
        <f t="shared" ca="1" si="9"/>
        <v>99173.553719008269</v>
      </c>
      <c r="S12" s="15">
        <f t="shared" ca="1" si="10"/>
        <v>1676.8399817791367</v>
      </c>
      <c r="T12" s="80">
        <f t="shared" ca="1" si="11"/>
        <v>270.83333333333331</v>
      </c>
    </row>
    <row r="13" spans="1:27" x14ac:dyDescent="0.25">
      <c r="A13" s="2" t="s">
        <v>1</v>
      </c>
      <c r="B13" s="27">
        <f>Symulacja!D24</f>
        <v>3.2500000000000001E-2</v>
      </c>
      <c r="D13" s="26"/>
      <c r="E13" s="2">
        <f t="shared" ca="1" si="4"/>
        <v>8</v>
      </c>
      <c r="F13" s="40">
        <f t="shared" ca="1" si="5"/>
        <v>787.40157480314963</v>
      </c>
      <c r="G13" s="40">
        <f t="shared" ca="1" si="0"/>
        <v>255.90551181102359</v>
      </c>
      <c r="H13" s="41">
        <f t="shared" ca="1" si="1"/>
        <v>1043.3070866141732</v>
      </c>
      <c r="I13" s="40">
        <f t="shared" ca="1" si="2"/>
        <v>93700.78740157478</v>
      </c>
      <c r="J13" s="82"/>
      <c r="K13" s="82"/>
      <c r="M13" s="78">
        <f ca="1">IF(N13&lt;=$B$9,IF(N13&lt;$B$10,0,IF(N13=$B$10,SUM($T$6:T13),0)),"")</f>
        <v>0</v>
      </c>
      <c r="N13" s="2">
        <f t="shared" ca="1" si="6"/>
        <v>8</v>
      </c>
      <c r="O13" s="84">
        <f t="shared" ca="1" si="12"/>
        <v>826.44628099173553</v>
      </c>
      <c r="P13" s="84">
        <f t="shared" ca="1" si="13"/>
        <v>268.59504132231405</v>
      </c>
      <c r="Q13" s="41">
        <f t="shared" ca="1" si="8"/>
        <v>1095.0413223140495</v>
      </c>
      <c r="R13" s="81">
        <f t="shared" ca="1" si="9"/>
        <v>98347.107438016537</v>
      </c>
      <c r="S13" s="15">
        <f t="shared" ca="1" si="10"/>
        <v>51.734235699876308</v>
      </c>
      <c r="T13" s="80">
        <f t="shared" ca="1" si="11"/>
        <v>268.59504132231405</v>
      </c>
    </row>
    <row r="14" spans="1:27" x14ac:dyDescent="0.25">
      <c r="D14" s="26"/>
      <c r="E14" s="2">
        <f t="shared" ca="1" si="4"/>
        <v>9</v>
      </c>
      <c r="F14" s="40">
        <f t="shared" ca="1" si="5"/>
        <v>787.40157480314963</v>
      </c>
      <c r="G14" s="40">
        <f t="shared" ca="1" si="0"/>
        <v>253.77296587926503</v>
      </c>
      <c r="H14" s="41">
        <f t="shared" ca="1" si="1"/>
        <v>1041.1745406824148</v>
      </c>
      <c r="I14" s="40">
        <f t="shared" ca="1" si="2"/>
        <v>92913.385826771628</v>
      </c>
      <c r="J14" s="82"/>
      <c r="K14" s="82"/>
      <c r="M14" s="78">
        <f ca="1">IF(N14&lt;=$B$9,IF(N14&lt;$B$10,0,IF(N14=$B$10,SUM($T$6:T14),0)),"")</f>
        <v>0</v>
      </c>
      <c r="N14" s="2">
        <f t="shared" ca="1" si="6"/>
        <v>9</v>
      </c>
      <c r="O14" s="84">
        <f t="shared" ca="1" si="12"/>
        <v>826.44628099173553</v>
      </c>
      <c r="P14" s="84">
        <f t="shared" ca="1" si="13"/>
        <v>266.35674931129478</v>
      </c>
      <c r="Q14" s="41">
        <f t="shared" ca="1" si="8"/>
        <v>1092.8030303030303</v>
      </c>
      <c r="R14" s="81">
        <f t="shared" ca="1" si="9"/>
        <v>97520.661157024806</v>
      </c>
      <c r="S14" s="15">
        <f t="shared" ca="1" si="10"/>
        <v>51.628489620615483</v>
      </c>
      <c r="T14" s="80">
        <f t="shared" ca="1" si="11"/>
        <v>266.35674931129478</v>
      </c>
    </row>
    <row r="15" spans="1:27" x14ac:dyDescent="0.25">
      <c r="D15" s="26"/>
      <c r="E15" s="2">
        <f t="shared" ca="1" si="4"/>
        <v>10</v>
      </c>
      <c r="F15" s="40">
        <f t="shared" ca="1" si="5"/>
        <v>787.40157480314963</v>
      </c>
      <c r="G15" s="40">
        <f t="shared" ca="1" si="0"/>
        <v>251.6404199475065</v>
      </c>
      <c r="H15" s="41">
        <f t="shared" ca="1" si="1"/>
        <v>1039.0419947506562</v>
      </c>
      <c r="I15" s="40">
        <f t="shared" ca="1" si="2"/>
        <v>92125.984251968475</v>
      </c>
      <c r="J15" s="82"/>
      <c r="K15" s="82"/>
      <c r="M15" s="78">
        <f ca="1">IF(N15&lt;=$B$9,IF(N15&lt;$B$10,0,IF(N15=$B$10,SUM($T$6:T15),0)),"")</f>
        <v>0</v>
      </c>
      <c r="N15" s="2">
        <f t="shared" ca="1" si="6"/>
        <v>10</v>
      </c>
      <c r="O15" s="84">
        <f t="shared" ca="1" si="12"/>
        <v>826.44628099173553</v>
      </c>
      <c r="P15" s="84">
        <f t="shared" ca="1" si="13"/>
        <v>264.11845730027551</v>
      </c>
      <c r="Q15" s="41">
        <f t="shared" ca="1" si="8"/>
        <v>1090.564738292011</v>
      </c>
      <c r="R15" s="81">
        <f t="shared" ca="1" si="9"/>
        <v>96694.214876033075</v>
      </c>
      <c r="S15" s="15">
        <f t="shared" ca="1" si="10"/>
        <v>51.522743541354885</v>
      </c>
      <c r="T15" s="80">
        <f t="shared" ca="1" si="11"/>
        <v>264.11845730027551</v>
      </c>
    </row>
    <row r="16" spans="1:27" x14ac:dyDescent="0.25">
      <c r="D16" s="26"/>
      <c r="E16" s="2">
        <f t="shared" ca="1" si="4"/>
        <v>11</v>
      </c>
      <c r="F16" s="40">
        <f t="shared" ca="1" si="5"/>
        <v>787.40157480314963</v>
      </c>
      <c r="G16" s="40">
        <f t="shared" ca="1" si="0"/>
        <v>249.50787401574797</v>
      </c>
      <c r="H16" s="41">
        <f t="shared" ca="1" si="1"/>
        <v>1036.9094488188975</v>
      </c>
      <c r="I16" s="40">
        <f t="shared" ca="1" si="2"/>
        <v>91338.582677165323</v>
      </c>
      <c r="J16" s="82"/>
      <c r="K16" s="82"/>
      <c r="M16" s="78">
        <f ca="1">IF(N16&lt;=$B$9,IF(N16&lt;$B$10,0,IF(N16=$B$10,SUM($T$6:T16),0)),"")</f>
        <v>0</v>
      </c>
      <c r="N16" s="2">
        <f t="shared" ca="1" si="6"/>
        <v>11</v>
      </c>
      <c r="O16" s="84">
        <f t="shared" ca="1" si="12"/>
        <v>826.44628099173553</v>
      </c>
      <c r="P16" s="84">
        <f t="shared" ca="1" si="13"/>
        <v>261.88016528925624</v>
      </c>
      <c r="Q16" s="41">
        <f t="shared" ca="1" si="8"/>
        <v>1088.3264462809918</v>
      </c>
      <c r="R16" s="81">
        <f t="shared" ca="1" si="9"/>
        <v>95867.768595041343</v>
      </c>
      <c r="S16" s="15">
        <f t="shared" ca="1" si="10"/>
        <v>51.416997462094287</v>
      </c>
      <c r="T16" s="80">
        <f t="shared" ca="1" si="11"/>
        <v>261.88016528925624</v>
      </c>
    </row>
    <row r="17" spans="4:20" x14ac:dyDescent="0.25">
      <c r="D17" s="26"/>
      <c r="E17" s="2">
        <f t="shared" ca="1" si="4"/>
        <v>12</v>
      </c>
      <c r="F17" s="40">
        <f t="shared" ca="1" si="5"/>
        <v>787.40157480314963</v>
      </c>
      <c r="G17" s="40">
        <f t="shared" ca="1" si="0"/>
        <v>247.37532808398942</v>
      </c>
      <c r="H17" s="41">
        <f t="shared" ca="1" si="1"/>
        <v>1034.7769028871389</v>
      </c>
      <c r="I17" s="40">
        <f t="shared" ca="1" si="2"/>
        <v>90551.18110236217</v>
      </c>
      <c r="J17" s="82"/>
      <c r="K17" s="82"/>
      <c r="M17" s="78">
        <f ca="1">IF(N17&lt;=$B$9,IF(N17&lt;$B$10,0,IF(N17=$B$10,SUM($T$6:T17),0)),"")</f>
        <v>0</v>
      </c>
      <c r="N17" s="2">
        <f t="shared" ca="1" si="6"/>
        <v>12</v>
      </c>
      <c r="O17" s="84">
        <f t="shared" ca="1" si="12"/>
        <v>826.44628099173553</v>
      </c>
      <c r="P17" s="84">
        <f t="shared" ca="1" si="13"/>
        <v>259.64187327823697</v>
      </c>
      <c r="Q17" s="41">
        <f t="shared" ca="1" si="8"/>
        <v>1086.0881542699726</v>
      </c>
      <c r="R17" s="81">
        <f t="shared" ca="1" si="9"/>
        <v>95041.322314049612</v>
      </c>
      <c r="S17" s="15">
        <f t="shared" ca="1" si="10"/>
        <v>51.311251382833689</v>
      </c>
      <c r="T17" s="80">
        <f t="shared" ca="1" si="11"/>
        <v>259.64187327823697</v>
      </c>
    </row>
    <row r="18" spans="4:20" x14ac:dyDescent="0.25">
      <c r="D18" s="26"/>
      <c r="E18" s="2">
        <f t="shared" ca="1" si="4"/>
        <v>13</v>
      </c>
      <c r="F18" s="40">
        <f t="shared" ca="1" si="5"/>
        <v>787.40157480314963</v>
      </c>
      <c r="G18" s="40">
        <f t="shared" ca="1" si="0"/>
        <v>245.24278215223089</v>
      </c>
      <c r="H18" s="41">
        <f t="shared" ca="1" si="1"/>
        <v>1032.6443569553805</v>
      </c>
      <c r="I18" s="40">
        <f t="shared" ca="1" si="2"/>
        <v>89763.779527559018</v>
      </c>
      <c r="J18" s="82"/>
      <c r="K18" s="82"/>
      <c r="M18" s="78">
        <f ca="1">IF(N18&lt;=$B$9,IF(N18&lt;$B$10,0,IF(N18=$B$10,SUM($T$6:T18),0)),"")</f>
        <v>0</v>
      </c>
      <c r="N18" s="2">
        <f t="shared" ca="1" si="6"/>
        <v>13</v>
      </c>
      <c r="O18" s="84">
        <f t="shared" ca="1" si="12"/>
        <v>826.44628099173553</v>
      </c>
      <c r="P18" s="84">
        <f t="shared" ca="1" si="13"/>
        <v>257.4035812672177</v>
      </c>
      <c r="Q18" s="41">
        <f t="shared" ca="1" si="8"/>
        <v>1083.8498622589532</v>
      </c>
      <c r="R18" s="81">
        <f t="shared" ca="1" si="9"/>
        <v>94214.876033057881</v>
      </c>
      <c r="S18" s="15">
        <f t="shared" ca="1" si="10"/>
        <v>51.205505303572636</v>
      </c>
      <c r="T18" s="80">
        <f t="shared" ca="1" si="11"/>
        <v>257.4035812672177</v>
      </c>
    </row>
    <row r="19" spans="4:20" x14ac:dyDescent="0.25">
      <c r="D19" s="26"/>
      <c r="E19" s="2">
        <f t="shared" ca="1" si="4"/>
        <v>14</v>
      </c>
      <c r="F19" s="40">
        <f t="shared" ca="1" si="5"/>
        <v>787.40157480314963</v>
      </c>
      <c r="G19" s="40">
        <f t="shared" ca="1" si="0"/>
        <v>243.11023622047236</v>
      </c>
      <c r="H19" s="41">
        <f t="shared" ca="1" si="1"/>
        <v>1030.5118110236219</v>
      </c>
      <c r="I19" s="40">
        <f t="shared" ca="1" si="2"/>
        <v>88976.377952755865</v>
      </c>
      <c r="J19" s="82"/>
      <c r="K19" s="82"/>
      <c r="M19" s="78">
        <f ca="1">IF(N19&lt;=$B$9,IF(N19&lt;$B$10,0,IF(N19=$B$10,SUM($T$6:T19),0)),"")</f>
        <v>0</v>
      </c>
      <c r="N19" s="2">
        <f t="shared" ca="1" si="6"/>
        <v>14</v>
      </c>
      <c r="O19" s="84">
        <f t="shared" ca="1" si="12"/>
        <v>826.44628099173553</v>
      </c>
      <c r="P19" s="84">
        <f t="shared" ca="1" si="13"/>
        <v>255.16528925619843</v>
      </c>
      <c r="Q19" s="41">
        <f t="shared" ca="1" si="8"/>
        <v>1081.611570247934</v>
      </c>
      <c r="R19" s="81">
        <f t="shared" ca="1" si="9"/>
        <v>93388.429752066149</v>
      </c>
      <c r="S19" s="15">
        <f t="shared" ca="1" si="10"/>
        <v>51.099759224312038</v>
      </c>
      <c r="T19" s="80">
        <f t="shared" ca="1" si="11"/>
        <v>255.16528925619843</v>
      </c>
    </row>
    <row r="20" spans="4:20" x14ac:dyDescent="0.25">
      <c r="D20" s="26"/>
      <c r="E20" s="2">
        <f t="shared" ca="1" si="4"/>
        <v>15</v>
      </c>
      <c r="F20" s="40">
        <f t="shared" ca="1" si="5"/>
        <v>787.40157480314963</v>
      </c>
      <c r="G20" s="40">
        <f t="shared" ca="1" si="0"/>
        <v>240.9776902887138</v>
      </c>
      <c r="H20" s="41">
        <f t="shared" ca="1" si="1"/>
        <v>1028.3792650918635</v>
      </c>
      <c r="I20" s="40">
        <f t="shared" ca="1" si="2"/>
        <v>88188.976377952713</v>
      </c>
      <c r="J20" s="82"/>
      <c r="K20" s="82"/>
      <c r="M20" s="78">
        <f ca="1">IF(N20&lt;=$B$9,IF(N20&lt;$B$10,0,IF(N20=$B$10,SUM($T$6:T20),0)),"")</f>
        <v>0</v>
      </c>
      <c r="N20" s="2">
        <f t="shared" ca="1" si="6"/>
        <v>15</v>
      </c>
      <c r="O20" s="84">
        <f t="shared" ca="1" si="12"/>
        <v>826.44628099173553</v>
      </c>
      <c r="P20" s="84">
        <f t="shared" ca="1" si="13"/>
        <v>252.92699724517917</v>
      </c>
      <c r="Q20" s="41">
        <f t="shared" ca="1" si="8"/>
        <v>1079.3732782369148</v>
      </c>
      <c r="R20" s="81">
        <f t="shared" ca="1" si="9"/>
        <v>92561.983471074418</v>
      </c>
      <c r="S20" s="15">
        <f t="shared" ca="1" si="10"/>
        <v>50.994013145051213</v>
      </c>
      <c r="T20" s="80">
        <f t="shared" ca="1" si="11"/>
        <v>252.92699724517917</v>
      </c>
    </row>
    <row r="21" spans="4:20" x14ac:dyDescent="0.25">
      <c r="D21" s="26"/>
      <c r="E21" s="2">
        <f t="shared" ca="1" si="4"/>
        <v>16</v>
      </c>
      <c r="F21" s="40">
        <f t="shared" ca="1" si="5"/>
        <v>787.40157480314963</v>
      </c>
      <c r="G21" s="40">
        <f t="shared" ca="1" si="0"/>
        <v>238.84514435695527</v>
      </c>
      <c r="H21" s="41">
        <f t="shared" ca="1" si="1"/>
        <v>1026.2467191601049</v>
      </c>
      <c r="I21" s="40">
        <f t="shared" ca="1" si="2"/>
        <v>87401.57480314956</v>
      </c>
      <c r="J21" s="82"/>
      <c r="K21" s="82"/>
      <c r="M21" s="78">
        <f ca="1">IF(N21&lt;=$B$9,IF(N21&lt;$B$10,0,IF(N21=$B$10,SUM($T$6:T21),0)),"")</f>
        <v>0</v>
      </c>
      <c r="N21" s="2">
        <f t="shared" ca="1" si="6"/>
        <v>16</v>
      </c>
      <c r="O21" s="84">
        <f t="shared" ca="1" si="12"/>
        <v>826.44628099173553</v>
      </c>
      <c r="P21" s="84">
        <f t="shared" ca="1" si="13"/>
        <v>250.6887052341599</v>
      </c>
      <c r="Q21" s="41">
        <f t="shared" ca="1" si="8"/>
        <v>1077.1349862258953</v>
      </c>
      <c r="R21" s="81">
        <f t="shared" ca="1" si="9"/>
        <v>91735.537190082687</v>
      </c>
      <c r="S21" s="15">
        <f t="shared" ca="1" si="10"/>
        <v>50.888267065790387</v>
      </c>
      <c r="T21" s="80">
        <f t="shared" ca="1" si="11"/>
        <v>250.6887052341599</v>
      </c>
    </row>
    <row r="22" spans="4:20" x14ac:dyDescent="0.25">
      <c r="D22" s="26"/>
      <c r="E22" s="2">
        <f t="shared" ca="1" si="4"/>
        <v>17</v>
      </c>
      <c r="F22" s="40">
        <f t="shared" ca="1" si="5"/>
        <v>787.40157480314963</v>
      </c>
      <c r="G22" s="40">
        <f t="shared" ca="1" si="0"/>
        <v>236.71259842519675</v>
      </c>
      <c r="H22" s="41">
        <f t="shared" ca="1" si="1"/>
        <v>1024.1141732283463</v>
      </c>
      <c r="I22" s="40">
        <f t="shared" ca="1" si="2"/>
        <v>86614.173228346408</v>
      </c>
      <c r="J22" s="82"/>
      <c r="K22" s="82"/>
      <c r="M22" s="78">
        <f ca="1">IF(N22&lt;=$B$9,IF(N22&lt;$B$10,0,IF(N22=$B$10,SUM($T$6:T22),0)),"")</f>
        <v>0</v>
      </c>
      <c r="N22" s="2">
        <f t="shared" ca="1" si="6"/>
        <v>17</v>
      </c>
      <c r="O22" s="84">
        <f t="shared" ca="1" si="12"/>
        <v>826.44628099173553</v>
      </c>
      <c r="P22" s="84">
        <f t="shared" ca="1" si="13"/>
        <v>248.45041322314063</v>
      </c>
      <c r="Q22" s="41">
        <f t="shared" ca="1" si="8"/>
        <v>1074.8966942148761</v>
      </c>
      <c r="R22" s="81">
        <f t="shared" ca="1" si="9"/>
        <v>90909.090909090955</v>
      </c>
      <c r="S22" s="15">
        <f t="shared" ca="1" si="10"/>
        <v>50.782520986529789</v>
      </c>
      <c r="T22" s="80">
        <f t="shared" ca="1" si="11"/>
        <v>248.45041322314063</v>
      </c>
    </row>
    <row r="23" spans="4:20" x14ac:dyDescent="0.25">
      <c r="D23" s="26"/>
      <c r="E23" s="2">
        <f t="shared" ca="1" si="4"/>
        <v>18</v>
      </c>
      <c r="F23" s="40">
        <f t="shared" ca="1" si="5"/>
        <v>787.40157480314963</v>
      </c>
      <c r="G23" s="40">
        <f t="shared" ca="1" si="0"/>
        <v>234.58005249343819</v>
      </c>
      <c r="H23" s="41">
        <f t="shared" ca="1" si="1"/>
        <v>1021.9816272965878</v>
      </c>
      <c r="I23" s="40">
        <f t="shared" ca="1" si="2"/>
        <v>85826.771653543256</v>
      </c>
      <c r="J23" s="82"/>
      <c r="K23" s="82"/>
      <c r="M23" s="78">
        <f ca="1">IF(N23&lt;=$B$9,IF(N23&lt;$B$10,0,IF(N23=$B$10,SUM($T$6:T23),0)),"")</f>
        <v>0</v>
      </c>
      <c r="N23" s="2">
        <f t="shared" ca="1" si="6"/>
        <v>18</v>
      </c>
      <c r="O23" s="84">
        <f t="shared" ca="1" si="12"/>
        <v>826.44628099173553</v>
      </c>
      <c r="P23" s="84">
        <f t="shared" ca="1" si="13"/>
        <v>246.21212121212133</v>
      </c>
      <c r="Q23" s="41">
        <f t="shared" ca="1" si="8"/>
        <v>1072.6584022038569</v>
      </c>
      <c r="R23" s="81">
        <f t="shared" ca="1" si="9"/>
        <v>90082.644628099224</v>
      </c>
      <c r="S23" s="15">
        <f t="shared" ca="1" si="10"/>
        <v>50.676774907269078</v>
      </c>
      <c r="T23" s="80">
        <f t="shared" ca="1" si="11"/>
        <v>246.21212121212133</v>
      </c>
    </row>
    <row r="24" spans="4:20" x14ac:dyDescent="0.25">
      <c r="D24" s="26"/>
      <c r="E24" s="2">
        <f t="shared" ca="1" si="4"/>
        <v>19</v>
      </c>
      <c r="F24" s="40">
        <f t="shared" ca="1" si="5"/>
        <v>787.40157480314963</v>
      </c>
      <c r="G24" s="40">
        <f t="shared" ca="1" si="0"/>
        <v>232.44750656167966</v>
      </c>
      <c r="H24" s="41">
        <f t="shared" ca="1" si="1"/>
        <v>1019.8490813648293</v>
      </c>
      <c r="I24" s="40">
        <f t="shared" ca="1" si="2"/>
        <v>85039.370078740103</v>
      </c>
      <c r="J24" s="82"/>
      <c r="K24" s="82"/>
      <c r="M24" s="78">
        <f ca="1">IF(N24&lt;=$B$9,IF(N24&lt;$B$10,0,IF(N24=$B$10,SUM($T$6:T24),0)),"")</f>
        <v>0</v>
      </c>
      <c r="N24" s="2">
        <f t="shared" ca="1" si="6"/>
        <v>19</v>
      </c>
      <c r="O24" s="84">
        <f t="shared" ca="1" si="12"/>
        <v>826.44628099173553</v>
      </c>
      <c r="P24" s="84">
        <f t="shared" ca="1" si="13"/>
        <v>243.97382920110206</v>
      </c>
      <c r="Q24" s="41">
        <f t="shared" ca="1" si="8"/>
        <v>1070.4201101928377</v>
      </c>
      <c r="R24" s="81">
        <f t="shared" ca="1" si="9"/>
        <v>89256.198347107493</v>
      </c>
      <c r="S24" s="15">
        <f t="shared" ca="1" si="10"/>
        <v>50.571028828008366</v>
      </c>
      <c r="T24" s="80">
        <f t="shared" ca="1" si="11"/>
        <v>243.97382920110206</v>
      </c>
    </row>
    <row r="25" spans="4:20" x14ac:dyDescent="0.25">
      <c r="D25" s="26"/>
      <c r="E25" s="2">
        <f t="shared" ca="1" si="4"/>
        <v>20</v>
      </c>
      <c r="F25" s="40">
        <f t="shared" ca="1" si="5"/>
        <v>787.40157480314963</v>
      </c>
      <c r="G25" s="40">
        <f t="shared" ca="1" si="0"/>
        <v>230.31496062992113</v>
      </c>
      <c r="H25" s="41">
        <f t="shared" ca="1" si="1"/>
        <v>1017.7165354330707</v>
      </c>
      <c r="I25" s="40">
        <f t="shared" ca="1" si="2"/>
        <v>84251.968503936951</v>
      </c>
      <c r="J25" s="82"/>
      <c r="K25" s="82"/>
      <c r="M25" s="78">
        <f ca="1">IF(N25&lt;=$B$9,IF(N25&lt;$B$10,0,IF(N25=$B$10,SUM($T$6:T25),0)),"")</f>
        <v>0</v>
      </c>
      <c r="N25" s="2">
        <f t="shared" ca="1" si="6"/>
        <v>20</v>
      </c>
      <c r="O25" s="84">
        <f t="shared" ca="1" si="12"/>
        <v>826.44628099173553</v>
      </c>
      <c r="P25" s="84">
        <f t="shared" ca="1" si="13"/>
        <v>241.73553719008279</v>
      </c>
      <c r="Q25" s="41">
        <f t="shared" ca="1" si="8"/>
        <v>1068.1818181818182</v>
      </c>
      <c r="R25" s="81">
        <f t="shared" ca="1" si="9"/>
        <v>88429.752066115761</v>
      </c>
      <c r="S25" s="15">
        <f t="shared" ca="1" si="10"/>
        <v>50.465282748747541</v>
      </c>
      <c r="T25" s="80">
        <f t="shared" ca="1" si="11"/>
        <v>241.73553719008279</v>
      </c>
    </row>
    <row r="26" spans="4:20" x14ac:dyDescent="0.25">
      <c r="D26" s="26"/>
      <c r="E26" s="2">
        <f t="shared" ca="1" si="4"/>
        <v>21</v>
      </c>
      <c r="F26" s="40">
        <f t="shared" ca="1" si="5"/>
        <v>787.40157480314963</v>
      </c>
      <c r="G26" s="40">
        <f t="shared" ca="1" si="0"/>
        <v>228.18241469816257</v>
      </c>
      <c r="H26" s="41">
        <f t="shared" ca="1" si="1"/>
        <v>1015.5839895013122</v>
      </c>
      <c r="I26" s="40">
        <f t="shared" ca="1" si="2"/>
        <v>83464.566929133798</v>
      </c>
      <c r="J26" s="82"/>
      <c r="K26" s="82"/>
      <c r="M26" s="78">
        <f ca="1">IF(N26&lt;=$B$9,IF(N26&lt;$B$10,0,IF(N26=$B$10,SUM($T$6:T26),0)),"")</f>
        <v>0</v>
      </c>
      <c r="N26" s="2">
        <f t="shared" ca="1" si="6"/>
        <v>21</v>
      </c>
      <c r="O26" s="84">
        <f t="shared" ca="1" si="12"/>
        <v>826.44628099173553</v>
      </c>
      <c r="P26" s="84">
        <f t="shared" ca="1" si="13"/>
        <v>239.49724517906353</v>
      </c>
      <c r="Q26" s="41">
        <f t="shared" ca="1" si="8"/>
        <v>1065.943526170799</v>
      </c>
      <c r="R26" s="81">
        <f t="shared" ca="1" si="9"/>
        <v>87603.30578512403</v>
      </c>
      <c r="S26" s="15">
        <f t="shared" ca="1" si="10"/>
        <v>50.359536669486829</v>
      </c>
      <c r="T26" s="80">
        <f t="shared" ca="1" si="11"/>
        <v>239.49724517906353</v>
      </c>
    </row>
    <row r="27" spans="4:20" x14ac:dyDescent="0.25">
      <c r="D27" s="26"/>
      <c r="E27" s="2">
        <f t="shared" ca="1" si="4"/>
        <v>22</v>
      </c>
      <c r="F27" s="40">
        <f t="shared" ca="1" si="5"/>
        <v>787.40157480314963</v>
      </c>
      <c r="G27" s="40">
        <f t="shared" ca="1" si="0"/>
        <v>226.04986876640405</v>
      </c>
      <c r="H27" s="41">
        <f t="shared" ca="1" si="1"/>
        <v>1013.4514435695537</v>
      </c>
      <c r="I27" s="40">
        <f t="shared" ca="1" si="2"/>
        <v>82677.165354330646</v>
      </c>
      <c r="J27" s="82"/>
      <c r="K27" s="82"/>
      <c r="M27" s="78">
        <f ca="1">IF(N27&lt;=$B$9,IF(N27&lt;$B$10,0,IF(N27=$B$10,SUM($T$6:T27),0)),"")</f>
        <v>0</v>
      </c>
      <c r="N27" s="2">
        <f t="shared" ca="1" si="6"/>
        <v>22</v>
      </c>
      <c r="O27" s="84">
        <f t="shared" ca="1" si="12"/>
        <v>826.44628099173553</v>
      </c>
      <c r="P27" s="84">
        <f t="shared" ca="1" si="13"/>
        <v>237.25895316804426</v>
      </c>
      <c r="Q27" s="41">
        <f t="shared" ca="1" si="8"/>
        <v>1063.7052341597798</v>
      </c>
      <c r="R27" s="81">
        <f t="shared" ca="1" si="9"/>
        <v>86776.859504132299</v>
      </c>
      <c r="S27" s="15">
        <f t="shared" ca="1" si="10"/>
        <v>50.253790590226117</v>
      </c>
      <c r="T27" s="80">
        <f t="shared" ca="1" si="11"/>
        <v>237.25895316804426</v>
      </c>
    </row>
    <row r="28" spans="4:20" x14ac:dyDescent="0.25">
      <c r="D28" s="26"/>
      <c r="E28" s="2">
        <f t="shared" ca="1" si="4"/>
        <v>23</v>
      </c>
      <c r="F28" s="40">
        <f t="shared" ca="1" si="5"/>
        <v>787.40157480314963</v>
      </c>
      <c r="G28" s="40">
        <f t="shared" ca="1" si="0"/>
        <v>223.91732283464552</v>
      </c>
      <c r="H28" s="41">
        <f t="shared" ca="1" si="1"/>
        <v>1011.3188976377951</v>
      </c>
      <c r="I28" s="40">
        <f t="shared" ca="1" si="2"/>
        <v>81889.763779527493</v>
      </c>
      <c r="J28" s="82"/>
      <c r="K28" s="82"/>
      <c r="M28" s="78">
        <f ca="1">IF(N28&lt;=$B$9,IF(N28&lt;$B$10,0,IF(N28=$B$10,SUM($T$6:T28),0)),"")</f>
        <v>0</v>
      </c>
      <c r="N28" s="2">
        <f t="shared" ca="1" si="6"/>
        <v>23</v>
      </c>
      <c r="O28" s="84">
        <f t="shared" ca="1" si="12"/>
        <v>826.44628099173553</v>
      </c>
      <c r="P28" s="84">
        <f t="shared" ca="1" si="13"/>
        <v>235.02066115702499</v>
      </c>
      <c r="Q28" s="41">
        <f t="shared" ca="1" si="8"/>
        <v>1061.4669421487606</v>
      </c>
      <c r="R28" s="81">
        <f t="shared" ca="1" si="9"/>
        <v>85950.413223140567</v>
      </c>
      <c r="S28" s="15">
        <f t="shared" ca="1" si="10"/>
        <v>50.148044510965519</v>
      </c>
      <c r="T28" s="80">
        <f t="shared" ca="1" si="11"/>
        <v>235.02066115702499</v>
      </c>
    </row>
    <row r="29" spans="4:20" x14ac:dyDescent="0.25">
      <c r="D29" s="26"/>
      <c r="E29" s="2">
        <f t="shared" ca="1" si="4"/>
        <v>24</v>
      </c>
      <c r="F29" s="40">
        <f t="shared" ca="1" si="5"/>
        <v>787.40157480314963</v>
      </c>
      <c r="G29" s="40">
        <f t="shared" ca="1" si="0"/>
        <v>221.78477690288696</v>
      </c>
      <c r="H29" s="41">
        <f t="shared" ca="1" si="1"/>
        <v>1009.1863517060366</v>
      </c>
      <c r="I29" s="40">
        <f t="shared" ca="1" si="2"/>
        <v>81102.362204724341</v>
      </c>
      <c r="J29" s="82"/>
      <c r="K29" s="82"/>
      <c r="M29" s="78">
        <f ca="1">IF(N29&lt;=$B$9,IF(N29&lt;$B$10,0,IF(N29=$B$10,SUM($T$6:T29),0)),"")</f>
        <v>0</v>
      </c>
      <c r="N29" s="2">
        <f t="shared" ca="1" si="6"/>
        <v>24</v>
      </c>
      <c r="O29" s="84">
        <f t="shared" ca="1" si="12"/>
        <v>826.44628099173553</v>
      </c>
      <c r="P29" s="84">
        <f t="shared" ca="1" si="13"/>
        <v>232.78236914600572</v>
      </c>
      <c r="Q29" s="41">
        <f t="shared" ca="1" si="8"/>
        <v>1059.2286501377412</v>
      </c>
      <c r="R29" s="81">
        <f t="shared" ca="1" si="9"/>
        <v>85123.966942148836</v>
      </c>
      <c r="S29" s="15">
        <f t="shared" ca="1" si="10"/>
        <v>50.04229843170458</v>
      </c>
      <c r="T29" s="80">
        <f t="shared" ca="1" si="11"/>
        <v>232.78236914600572</v>
      </c>
    </row>
    <row r="30" spans="4:20" x14ac:dyDescent="0.25">
      <c r="D30" s="26"/>
      <c r="E30" s="2">
        <f t="shared" ca="1" si="4"/>
        <v>25</v>
      </c>
      <c r="F30" s="40">
        <f t="shared" ca="1" si="5"/>
        <v>787.40157480314963</v>
      </c>
      <c r="G30" s="40">
        <f t="shared" ca="1" si="0"/>
        <v>219.65223097112843</v>
      </c>
      <c r="H30" s="41">
        <f t="shared" ca="1" si="1"/>
        <v>1007.0538057742781</v>
      </c>
      <c r="I30" s="40">
        <f t="shared" ca="1" si="2"/>
        <v>80314.960629921188</v>
      </c>
      <c r="J30" s="82"/>
      <c r="K30" s="82"/>
      <c r="M30" s="78">
        <f ca="1">IF(N30&lt;=$B$9,IF(N30&lt;$B$10,0,IF(N30=$B$10,SUM($T$6:T30),0)),"")</f>
        <v>0</v>
      </c>
      <c r="N30" s="2">
        <f t="shared" ca="1" si="6"/>
        <v>25</v>
      </c>
      <c r="O30" s="84">
        <f t="shared" ca="1" si="12"/>
        <v>826.44628099173553</v>
      </c>
      <c r="P30" s="84">
        <f t="shared" ca="1" si="13"/>
        <v>230.54407713498645</v>
      </c>
      <c r="Q30" s="41">
        <f t="shared" ca="1" si="8"/>
        <v>1056.990358126722</v>
      </c>
      <c r="R30" s="81">
        <f t="shared" ca="1" si="9"/>
        <v>84297.520661157105</v>
      </c>
      <c r="S30" s="15">
        <f t="shared" ca="1" si="10"/>
        <v>49.936552352443869</v>
      </c>
      <c r="T30" s="80">
        <f t="shared" ca="1" si="11"/>
        <v>230.54407713498645</v>
      </c>
    </row>
    <row r="31" spans="4:20" x14ac:dyDescent="0.25">
      <c r="D31" s="26"/>
      <c r="E31" s="2">
        <f t="shared" ca="1" si="4"/>
        <v>26</v>
      </c>
      <c r="F31" s="40">
        <f t="shared" ca="1" si="5"/>
        <v>787.40157480314963</v>
      </c>
      <c r="G31" s="40">
        <f t="shared" ca="1" si="0"/>
        <v>217.5196850393699</v>
      </c>
      <c r="H31" s="41">
        <f t="shared" ca="1" si="1"/>
        <v>1004.9212598425195</v>
      </c>
      <c r="I31" s="40">
        <f t="shared" ca="1" si="2"/>
        <v>79527.559055118036</v>
      </c>
      <c r="J31" s="82"/>
      <c r="K31" s="82"/>
      <c r="M31" s="78">
        <f ca="1">IF(N31&lt;=$B$9,IF(N31&lt;$B$10,0,IF(N31=$B$10,SUM($T$6:T31),0)),"")</f>
        <v>0</v>
      </c>
      <c r="N31" s="2">
        <f t="shared" ca="1" si="6"/>
        <v>26</v>
      </c>
      <c r="O31" s="84">
        <f t="shared" ca="1" si="12"/>
        <v>826.44628099173553</v>
      </c>
      <c r="P31" s="84">
        <f t="shared" ca="1" si="13"/>
        <v>228.30578512396715</v>
      </c>
      <c r="Q31" s="41">
        <f t="shared" ca="1" si="8"/>
        <v>1054.7520661157027</v>
      </c>
      <c r="R31" s="81">
        <f t="shared" ca="1" si="9"/>
        <v>83471.074380165373</v>
      </c>
      <c r="S31" s="15">
        <f t="shared" ca="1" si="10"/>
        <v>49.830806273183271</v>
      </c>
      <c r="T31" s="80">
        <f t="shared" ca="1" si="11"/>
        <v>228.30578512396715</v>
      </c>
    </row>
    <row r="32" spans="4:20" x14ac:dyDescent="0.25">
      <c r="D32" s="26"/>
      <c r="E32" s="2">
        <f t="shared" ca="1" si="4"/>
        <v>27</v>
      </c>
      <c r="F32" s="40">
        <f t="shared" ca="1" si="5"/>
        <v>787.40157480314963</v>
      </c>
      <c r="G32" s="40">
        <f t="shared" ca="1" si="0"/>
        <v>215.38713910761135</v>
      </c>
      <c r="H32" s="41">
        <f t="shared" ca="1" si="1"/>
        <v>1002.788713910761</v>
      </c>
      <c r="I32" s="40">
        <f t="shared" ca="1" si="2"/>
        <v>78740.157480314883</v>
      </c>
      <c r="J32" s="82"/>
      <c r="K32" s="82"/>
      <c r="M32" s="78">
        <f ca="1">IF(N32&lt;=$B$9,IF(N32&lt;$B$10,0,IF(N32=$B$10,SUM($T$6:T32),0)),"")</f>
        <v>0</v>
      </c>
      <c r="N32" s="2">
        <f t="shared" ca="1" si="6"/>
        <v>27</v>
      </c>
      <c r="O32" s="84">
        <f t="shared" ca="1" si="12"/>
        <v>826.44628099173553</v>
      </c>
      <c r="P32" s="84">
        <f t="shared" ca="1" si="13"/>
        <v>226.06749311294789</v>
      </c>
      <c r="Q32" s="41">
        <f t="shared" ca="1" si="8"/>
        <v>1052.5137741046833</v>
      </c>
      <c r="R32" s="81">
        <f t="shared" ca="1" si="9"/>
        <v>82644.628099173642</v>
      </c>
      <c r="S32" s="15">
        <f t="shared" ca="1" si="10"/>
        <v>49.725060193922332</v>
      </c>
      <c r="T32" s="80">
        <f t="shared" ca="1" si="11"/>
        <v>226.06749311294789</v>
      </c>
    </row>
    <row r="33" spans="4:20" x14ac:dyDescent="0.25">
      <c r="D33" s="26"/>
      <c r="E33" s="2">
        <f t="shared" ca="1" si="4"/>
        <v>28</v>
      </c>
      <c r="F33" s="40">
        <f t="shared" ca="1" si="5"/>
        <v>787.40157480314963</v>
      </c>
      <c r="G33" s="40">
        <f t="shared" ca="1" si="0"/>
        <v>213.25459317585282</v>
      </c>
      <c r="H33" s="41">
        <f t="shared" ca="1" si="1"/>
        <v>1000.6561679790025</v>
      </c>
      <c r="I33" s="40">
        <f t="shared" ca="1" si="2"/>
        <v>77952.755905511731</v>
      </c>
      <c r="J33" s="82"/>
      <c r="K33" s="82"/>
      <c r="M33" s="78">
        <f ca="1">IF(N33&lt;=$B$9,IF(N33&lt;$B$10,0,IF(N33=$B$10,SUM($T$6:T33),0)),"")</f>
        <v>0</v>
      </c>
      <c r="N33" s="2">
        <f t="shared" ca="1" si="6"/>
        <v>28</v>
      </c>
      <c r="O33" s="84">
        <f t="shared" ca="1" si="12"/>
        <v>826.44628099173553</v>
      </c>
      <c r="P33" s="84">
        <f t="shared" ca="1" si="13"/>
        <v>223.82920110192862</v>
      </c>
      <c r="Q33" s="41">
        <f t="shared" ca="1" si="8"/>
        <v>1050.2754820936641</v>
      </c>
      <c r="R33" s="81">
        <f t="shared" ca="1" si="9"/>
        <v>81818.181818181911</v>
      </c>
      <c r="S33" s="15">
        <f t="shared" ca="1" si="10"/>
        <v>49.61931411466162</v>
      </c>
      <c r="T33" s="80">
        <f t="shared" ca="1" si="11"/>
        <v>223.82920110192862</v>
      </c>
    </row>
    <row r="34" spans="4:20" x14ac:dyDescent="0.25">
      <c r="D34" s="26"/>
      <c r="E34" s="2">
        <f t="shared" ca="1" si="4"/>
        <v>29</v>
      </c>
      <c r="F34" s="40">
        <f t="shared" ca="1" si="5"/>
        <v>787.40157480314963</v>
      </c>
      <c r="G34" s="40">
        <f t="shared" ca="1" si="0"/>
        <v>211.12204724409429</v>
      </c>
      <c r="H34" s="41">
        <f t="shared" ca="1" si="1"/>
        <v>998.52362204724386</v>
      </c>
      <c r="I34" s="40">
        <f t="shared" ca="1" si="2"/>
        <v>77165.354330708578</v>
      </c>
      <c r="J34" s="82"/>
      <c r="K34" s="82"/>
      <c r="M34" s="78">
        <f ca="1">IF(N34&lt;=$B$9,IF(N34&lt;$B$10,0,IF(N34=$B$10,SUM($T$6:T34),0)),"")</f>
        <v>0</v>
      </c>
      <c r="N34" s="2">
        <f t="shared" ca="1" si="6"/>
        <v>29</v>
      </c>
      <c r="O34" s="84">
        <f t="shared" ca="1" si="12"/>
        <v>826.44628099173553</v>
      </c>
      <c r="P34" s="84">
        <f t="shared" ca="1" si="13"/>
        <v>221.59090909090935</v>
      </c>
      <c r="Q34" s="41">
        <f t="shared" ca="1" si="8"/>
        <v>1048.0371900826449</v>
      </c>
      <c r="R34" s="81">
        <f t="shared" ca="1" si="9"/>
        <v>80991.735537190179</v>
      </c>
      <c r="S34" s="15">
        <f t="shared" ca="1" si="10"/>
        <v>49.513568035401022</v>
      </c>
      <c r="T34" s="80">
        <f t="shared" ca="1" si="11"/>
        <v>221.59090909090935</v>
      </c>
    </row>
    <row r="35" spans="4:20" x14ac:dyDescent="0.25">
      <c r="D35" s="26"/>
      <c r="E35" s="2">
        <f t="shared" ca="1" si="4"/>
        <v>30</v>
      </c>
      <c r="F35" s="40">
        <f t="shared" ca="1" si="5"/>
        <v>787.40157480314963</v>
      </c>
      <c r="G35" s="40">
        <f t="shared" ca="1" si="0"/>
        <v>208.98950131233573</v>
      </c>
      <c r="H35" s="41">
        <f t="shared" ca="1" si="1"/>
        <v>996.39107611548536</v>
      </c>
      <c r="I35" s="40">
        <f t="shared" ca="1" si="2"/>
        <v>76377.952755905426</v>
      </c>
      <c r="J35" s="82"/>
      <c r="K35" s="82"/>
      <c r="M35" s="78">
        <f ca="1">IF(N35&lt;=$B$9,IF(N35&lt;$B$10,0,IF(N35=$B$10,SUM($T$6:T35),0)),"")</f>
        <v>0</v>
      </c>
      <c r="N35" s="2">
        <f t="shared" ca="1" si="6"/>
        <v>30</v>
      </c>
      <c r="O35" s="84">
        <f t="shared" ca="1" si="12"/>
        <v>826.44628099173553</v>
      </c>
      <c r="P35" s="84">
        <f t="shared" ca="1" si="13"/>
        <v>219.35261707989008</v>
      </c>
      <c r="Q35" s="41">
        <f t="shared" ca="1" si="8"/>
        <v>1045.7988980716257</v>
      </c>
      <c r="R35" s="81">
        <f t="shared" ca="1" si="9"/>
        <v>80165.289256198448</v>
      </c>
      <c r="S35" s="15">
        <f t="shared" ca="1" si="10"/>
        <v>49.40782195614031</v>
      </c>
      <c r="T35" s="80">
        <f t="shared" ca="1" si="11"/>
        <v>219.35261707989008</v>
      </c>
    </row>
    <row r="36" spans="4:20" x14ac:dyDescent="0.25">
      <c r="D36" s="26"/>
      <c r="E36" s="2">
        <f t="shared" ca="1" si="4"/>
        <v>31</v>
      </c>
      <c r="F36" s="40">
        <f t="shared" ca="1" si="5"/>
        <v>787.40157480314963</v>
      </c>
      <c r="G36" s="40">
        <f t="shared" ca="1" si="0"/>
        <v>206.8569553805772</v>
      </c>
      <c r="H36" s="41">
        <f t="shared" ca="1" si="1"/>
        <v>994.25853018372686</v>
      </c>
      <c r="I36" s="40">
        <f t="shared" ca="1" si="2"/>
        <v>75590.551181102273</v>
      </c>
      <c r="J36" s="82"/>
      <c r="K36" s="82"/>
      <c r="M36" s="78">
        <f ca="1">IF(N36&lt;=$B$9,IF(N36&lt;$B$10,0,IF(N36=$B$10,SUM($T$6:T36),0)),"")</f>
        <v>0</v>
      </c>
      <c r="N36" s="2">
        <f t="shared" ca="1" si="6"/>
        <v>31</v>
      </c>
      <c r="O36" s="84">
        <f t="shared" ca="1" si="12"/>
        <v>826.44628099173553</v>
      </c>
      <c r="P36" s="84">
        <f t="shared" ca="1" si="13"/>
        <v>217.11432506887081</v>
      </c>
      <c r="Q36" s="41">
        <f t="shared" ca="1" si="8"/>
        <v>1043.5606060606065</v>
      </c>
      <c r="R36" s="81">
        <f t="shared" ca="1" si="9"/>
        <v>79338.842975206717</v>
      </c>
      <c r="S36" s="15">
        <f t="shared" ca="1" si="10"/>
        <v>49.302075876879599</v>
      </c>
      <c r="T36" s="80">
        <f t="shared" ca="1" si="11"/>
        <v>217.11432506887081</v>
      </c>
    </row>
    <row r="37" spans="4:20" x14ac:dyDescent="0.25">
      <c r="D37" s="26"/>
      <c r="E37" s="2">
        <f t="shared" ca="1" si="4"/>
        <v>32</v>
      </c>
      <c r="F37" s="40">
        <f t="shared" ca="1" si="5"/>
        <v>787.40157480314963</v>
      </c>
      <c r="G37" s="40">
        <f t="shared" ca="1" si="0"/>
        <v>204.72440944881868</v>
      </c>
      <c r="H37" s="41">
        <f t="shared" ca="1" si="1"/>
        <v>992.12598425196825</v>
      </c>
      <c r="I37" s="40">
        <f t="shared" ca="1" si="2"/>
        <v>74803.149606299121</v>
      </c>
      <c r="J37" s="82"/>
      <c r="K37" s="82"/>
      <c r="M37" s="78">
        <f ca="1">IF(N37&lt;=$B$9,IF(N37&lt;$B$10,0,IF(N37=$B$10,SUM($T$6:T37),0)),"")</f>
        <v>0</v>
      </c>
      <c r="N37" s="2">
        <f t="shared" ca="1" si="6"/>
        <v>32</v>
      </c>
      <c r="O37" s="84">
        <f t="shared" ca="1" si="12"/>
        <v>826.44628099173553</v>
      </c>
      <c r="P37" s="84">
        <f t="shared" ca="1" si="13"/>
        <v>214.87603305785154</v>
      </c>
      <c r="Q37" s="41">
        <f t="shared" ca="1" si="8"/>
        <v>1041.322314049587</v>
      </c>
      <c r="R37" s="81">
        <f t="shared" ca="1" si="9"/>
        <v>78512.396694214985</v>
      </c>
      <c r="S37" s="15">
        <f t="shared" ca="1" si="10"/>
        <v>49.196329797618773</v>
      </c>
      <c r="T37" s="80">
        <f t="shared" ca="1" si="11"/>
        <v>214.87603305785154</v>
      </c>
    </row>
    <row r="38" spans="4:20" x14ac:dyDescent="0.25">
      <c r="D38" s="26"/>
      <c r="E38" s="2">
        <f t="shared" ca="1" si="4"/>
        <v>33</v>
      </c>
      <c r="F38" s="40">
        <f t="shared" ca="1" si="5"/>
        <v>787.40157480314963</v>
      </c>
      <c r="G38" s="40">
        <f t="shared" ca="1" si="0"/>
        <v>202.59186351706012</v>
      </c>
      <c r="H38" s="41">
        <f t="shared" ca="1" si="1"/>
        <v>989.99343832020975</v>
      </c>
      <c r="I38" s="40">
        <f t="shared" ca="1" si="2"/>
        <v>74015.748031495968</v>
      </c>
      <c r="J38" s="82"/>
      <c r="K38" s="82"/>
      <c r="M38" s="78">
        <f ca="1">IF(N38&lt;=$B$9,IF(N38&lt;$B$10,0,IF(N38=$B$10,SUM($T$6:T38),0)),"")</f>
        <v>0</v>
      </c>
      <c r="N38" s="2">
        <f t="shared" ca="1" si="6"/>
        <v>33</v>
      </c>
      <c r="O38" s="84">
        <f t="shared" ca="1" si="12"/>
        <v>826.44628099173553</v>
      </c>
      <c r="P38" s="84">
        <f t="shared" ca="1" si="13"/>
        <v>212.63774104683225</v>
      </c>
      <c r="Q38" s="41">
        <f t="shared" ca="1" si="8"/>
        <v>1039.0840220385678</v>
      </c>
      <c r="R38" s="81">
        <f t="shared" ca="1" si="9"/>
        <v>77685.950413223254</v>
      </c>
      <c r="S38" s="15">
        <f t="shared" ca="1" si="10"/>
        <v>49.090583718358062</v>
      </c>
      <c r="T38" s="80">
        <f t="shared" ca="1" si="11"/>
        <v>212.63774104683225</v>
      </c>
    </row>
    <row r="39" spans="4:20" x14ac:dyDescent="0.25">
      <c r="D39" s="26"/>
      <c r="E39" s="2">
        <f t="shared" ca="1" si="4"/>
        <v>34</v>
      </c>
      <c r="F39" s="40">
        <f t="shared" ca="1" si="5"/>
        <v>787.40157480314963</v>
      </c>
      <c r="G39" s="40">
        <f t="shared" ca="1" si="0"/>
        <v>200.45931758530159</v>
      </c>
      <c r="H39" s="41">
        <f t="shared" ca="1" si="1"/>
        <v>987.86089238845125</v>
      </c>
      <c r="I39" s="40">
        <f t="shared" ca="1" si="2"/>
        <v>73228.346456692816</v>
      </c>
      <c r="J39" s="82"/>
      <c r="K39" s="82"/>
      <c r="M39" s="78">
        <f ca="1">IF(N39&lt;=$B$9,IF(N39&lt;$B$10,0,IF(N39=$B$10,SUM($T$6:T39),0)),"")</f>
        <v>0</v>
      </c>
      <c r="N39" s="2">
        <f t="shared" ca="1" si="6"/>
        <v>34</v>
      </c>
      <c r="O39" s="84">
        <f t="shared" ca="1" si="12"/>
        <v>826.44628099173553</v>
      </c>
      <c r="P39" s="84">
        <f t="shared" ca="1" si="13"/>
        <v>210.39944903581298</v>
      </c>
      <c r="Q39" s="41">
        <f t="shared" ca="1" si="8"/>
        <v>1036.8457300275486</v>
      </c>
      <c r="R39" s="81">
        <f t="shared" ca="1" si="9"/>
        <v>76859.504132231523</v>
      </c>
      <c r="S39" s="15">
        <f t="shared" ca="1" si="10"/>
        <v>48.98483763909735</v>
      </c>
      <c r="T39" s="80">
        <f t="shared" ca="1" si="11"/>
        <v>210.39944903581298</v>
      </c>
    </row>
    <row r="40" spans="4:20" x14ac:dyDescent="0.25">
      <c r="D40" s="26"/>
      <c r="E40" s="2">
        <f t="shared" ca="1" si="4"/>
        <v>35</v>
      </c>
      <c r="F40" s="40">
        <f t="shared" ca="1" si="5"/>
        <v>787.40157480314963</v>
      </c>
      <c r="G40" s="40">
        <f t="shared" ca="1" si="0"/>
        <v>198.32677165354306</v>
      </c>
      <c r="H40" s="41">
        <f t="shared" ca="1" si="1"/>
        <v>985.72834645669263</v>
      </c>
      <c r="I40" s="40">
        <f t="shared" ca="1" si="2"/>
        <v>72440.944881889664</v>
      </c>
      <c r="J40" s="82"/>
      <c r="K40" s="82"/>
      <c r="M40" s="78">
        <f ca="1">IF(N40&lt;=$B$9,IF(N40&lt;$B$10,0,IF(N40=$B$10,SUM($T$6:T40),0)),"")</f>
        <v>0</v>
      </c>
      <c r="N40" s="2">
        <f t="shared" ca="1" si="6"/>
        <v>35</v>
      </c>
      <c r="O40" s="84">
        <f t="shared" ca="1" si="12"/>
        <v>826.44628099173553</v>
      </c>
      <c r="P40" s="84">
        <f t="shared" ca="1" si="13"/>
        <v>208.16115702479371</v>
      </c>
      <c r="Q40" s="41">
        <f t="shared" ca="1" si="8"/>
        <v>1034.6074380165292</v>
      </c>
      <c r="R40" s="81">
        <f t="shared" ca="1" si="9"/>
        <v>76033.057851239791</v>
      </c>
      <c r="S40" s="15">
        <f t="shared" ca="1" si="10"/>
        <v>48.879091559836525</v>
      </c>
      <c r="T40" s="80">
        <f t="shared" ca="1" si="11"/>
        <v>208.16115702479371</v>
      </c>
    </row>
    <row r="41" spans="4:20" x14ac:dyDescent="0.25">
      <c r="D41" s="26"/>
      <c r="E41" s="2">
        <f t="shared" ca="1" si="4"/>
        <v>36</v>
      </c>
      <c r="F41" s="40">
        <f t="shared" ca="1" si="5"/>
        <v>787.40157480314963</v>
      </c>
      <c r="G41" s="40">
        <f t="shared" ca="1" si="0"/>
        <v>196.19422572178451</v>
      </c>
      <c r="H41" s="41">
        <f t="shared" ca="1" si="1"/>
        <v>983.59580052493413</v>
      </c>
      <c r="I41" s="40">
        <f t="shared" ca="1" si="2"/>
        <v>71653.543307086511</v>
      </c>
      <c r="J41" s="82"/>
      <c r="K41" s="82"/>
      <c r="M41" s="78">
        <f ca="1">IF(N41&lt;=$B$9,IF(N41&lt;$B$10,0,IF(N41=$B$10,SUM($T$6:T41),0)),"")</f>
        <v>0</v>
      </c>
      <c r="N41" s="2">
        <f t="shared" ca="1" si="6"/>
        <v>36</v>
      </c>
      <c r="O41" s="84">
        <f t="shared" ca="1" si="12"/>
        <v>826.44628099173553</v>
      </c>
      <c r="P41" s="84">
        <f t="shared" ca="1" si="13"/>
        <v>205.92286501377444</v>
      </c>
      <c r="Q41" s="41">
        <f t="shared" ca="1" si="8"/>
        <v>1032.3691460055099</v>
      </c>
      <c r="R41" s="81">
        <f t="shared" ca="1" si="9"/>
        <v>75206.61157024806</v>
      </c>
      <c r="S41" s="15">
        <f t="shared" ca="1" si="10"/>
        <v>48.773345480575813</v>
      </c>
      <c r="T41" s="80">
        <f t="shared" ca="1" si="11"/>
        <v>205.92286501377444</v>
      </c>
    </row>
    <row r="42" spans="4:20" x14ac:dyDescent="0.25">
      <c r="D42" s="26"/>
      <c r="E42" s="2">
        <f t="shared" ca="1" si="4"/>
        <v>37</v>
      </c>
      <c r="F42" s="40">
        <f t="shared" ca="1" si="5"/>
        <v>787.40157480314963</v>
      </c>
      <c r="G42" s="40">
        <f t="shared" ca="1" si="0"/>
        <v>194.06167979002598</v>
      </c>
      <c r="H42" s="41">
        <f t="shared" ca="1" si="1"/>
        <v>981.46325459317563</v>
      </c>
      <c r="I42" s="40">
        <f t="shared" ca="1" si="2"/>
        <v>70866.141732283359</v>
      </c>
      <c r="J42" s="82"/>
      <c r="K42" s="82"/>
      <c r="M42" s="78">
        <f ca="1">IF(N42&lt;=$B$9,IF(N42&lt;$B$10,0,IF(N42=$B$10,SUM($T$6:T42),0)),"")</f>
        <v>0</v>
      </c>
      <c r="N42" s="2">
        <f t="shared" ca="1" si="6"/>
        <v>37</v>
      </c>
      <c r="O42" s="84">
        <f t="shared" ca="1" si="12"/>
        <v>826.44628099173553</v>
      </c>
      <c r="P42" s="84">
        <f t="shared" ca="1" si="13"/>
        <v>203.68457300275517</v>
      </c>
      <c r="Q42" s="41">
        <f t="shared" ca="1" si="8"/>
        <v>1030.1308539944907</v>
      </c>
      <c r="R42" s="81">
        <f t="shared" ca="1" si="9"/>
        <v>74380.165289256329</v>
      </c>
      <c r="S42" s="15">
        <f t="shared" ca="1" si="10"/>
        <v>48.667599401315101</v>
      </c>
      <c r="T42" s="80">
        <f t="shared" ca="1" si="11"/>
        <v>203.68457300275517</v>
      </c>
    </row>
    <row r="43" spans="4:20" x14ac:dyDescent="0.25">
      <c r="D43" s="26"/>
      <c r="E43" s="2">
        <f t="shared" ca="1" si="4"/>
        <v>38</v>
      </c>
      <c r="F43" s="40">
        <f t="shared" ca="1" si="5"/>
        <v>787.40157480314963</v>
      </c>
      <c r="G43" s="40">
        <f t="shared" ca="1" si="0"/>
        <v>191.92913385826745</v>
      </c>
      <c r="H43" s="41">
        <f t="shared" ca="1" si="1"/>
        <v>979.33070866141702</v>
      </c>
      <c r="I43" s="40">
        <f t="shared" ca="1" si="2"/>
        <v>70078.740157480206</v>
      </c>
      <c r="J43" s="82"/>
      <c r="K43" s="82"/>
      <c r="M43" s="78">
        <f ca="1">IF(N43&lt;=$B$9,IF(N43&lt;$B$10,0,IF(N43=$B$10,SUM($T$6:T43),0)),"")</f>
        <v>0</v>
      </c>
      <c r="N43" s="2">
        <f t="shared" ca="1" si="6"/>
        <v>38</v>
      </c>
      <c r="O43" s="84">
        <f t="shared" ca="1" si="12"/>
        <v>826.44628099173553</v>
      </c>
      <c r="P43" s="84">
        <f t="shared" ca="1" si="13"/>
        <v>201.4462809917359</v>
      </c>
      <c r="Q43" s="41">
        <f t="shared" ca="1" si="8"/>
        <v>1027.8925619834715</v>
      </c>
      <c r="R43" s="81">
        <f t="shared" ca="1" si="9"/>
        <v>73553.719008264598</v>
      </c>
      <c r="S43" s="15">
        <f t="shared" ca="1" si="10"/>
        <v>48.561853322054503</v>
      </c>
      <c r="T43" s="80">
        <f t="shared" ca="1" si="11"/>
        <v>201.4462809917359</v>
      </c>
    </row>
    <row r="44" spans="4:20" x14ac:dyDescent="0.25">
      <c r="D44" s="26"/>
      <c r="E44" s="2">
        <f t="shared" ca="1" si="4"/>
        <v>39</v>
      </c>
      <c r="F44" s="40">
        <f t="shared" ca="1" si="5"/>
        <v>787.40157480314963</v>
      </c>
      <c r="G44" s="40">
        <f t="shared" ca="1" si="0"/>
        <v>189.79658792650889</v>
      </c>
      <c r="H44" s="41">
        <f t="shared" ca="1" si="1"/>
        <v>977.19816272965852</v>
      </c>
      <c r="I44" s="40">
        <f t="shared" ca="1" si="2"/>
        <v>69291.338582677054</v>
      </c>
      <c r="J44" s="82"/>
      <c r="K44" s="82"/>
      <c r="M44" s="78">
        <f ca="1">IF(N44&lt;=$B$9,IF(N44&lt;$B$10,0,IF(N44=$B$10,SUM($T$6:T44),0)),"")</f>
        <v>0</v>
      </c>
      <c r="N44" s="2">
        <f t="shared" ca="1" si="6"/>
        <v>39</v>
      </c>
      <c r="O44" s="84">
        <f t="shared" ca="1" si="12"/>
        <v>826.44628099173553</v>
      </c>
      <c r="P44" s="84">
        <f t="shared" ca="1" si="13"/>
        <v>199.20798898071664</v>
      </c>
      <c r="Q44" s="41">
        <f t="shared" ca="1" si="8"/>
        <v>1025.6542699724521</v>
      </c>
      <c r="R44" s="81">
        <f t="shared" ca="1" si="9"/>
        <v>72727.272727272866</v>
      </c>
      <c r="S44" s="15">
        <f t="shared" ca="1" si="10"/>
        <v>48.456107242793564</v>
      </c>
      <c r="T44" s="80">
        <f t="shared" ca="1" si="11"/>
        <v>199.20798898071664</v>
      </c>
    </row>
    <row r="45" spans="4:20" x14ac:dyDescent="0.25">
      <c r="D45" s="26"/>
      <c r="E45" s="2">
        <f t="shared" ca="1" si="4"/>
        <v>40</v>
      </c>
      <c r="F45" s="40">
        <f t="shared" ca="1" si="5"/>
        <v>787.40157480314963</v>
      </c>
      <c r="G45" s="40">
        <f t="shared" ca="1" si="0"/>
        <v>187.66404199475036</v>
      </c>
      <c r="H45" s="41">
        <f t="shared" ca="1" si="1"/>
        <v>975.06561679790002</v>
      </c>
      <c r="I45" s="40">
        <f t="shared" ca="1" si="2"/>
        <v>68503.937007873901</v>
      </c>
      <c r="J45" s="82"/>
      <c r="K45" s="82"/>
      <c r="M45" s="78">
        <f ca="1">IF(N45&lt;=$B$9,IF(N45&lt;$B$10,0,IF(N45=$B$10,SUM($T$6:T45),0)),"")</f>
        <v>0</v>
      </c>
      <c r="N45" s="2">
        <f t="shared" ca="1" si="6"/>
        <v>40</v>
      </c>
      <c r="O45" s="84">
        <f t="shared" ca="1" si="12"/>
        <v>826.44628099173553</v>
      </c>
      <c r="P45" s="84">
        <f t="shared" ca="1" si="13"/>
        <v>196.96969696969737</v>
      </c>
      <c r="Q45" s="41">
        <f t="shared" ca="1" si="8"/>
        <v>1023.4159779614329</v>
      </c>
      <c r="R45" s="81">
        <f t="shared" ca="1" si="9"/>
        <v>71900.826446281135</v>
      </c>
      <c r="S45" s="15">
        <f t="shared" ca="1" si="10"/>
        <v>48.350361163532853</v>
      </c>
      <c r="T45" s="80">
        <f t="shared" ca="1" si="11"/>
        <v>196.96969696969737</v>
      </c>
    </row>
    <row r="46" spans="4:20" x14ac:dyDescent="0.25">
      <c r="D46" s="26"/>
      <c r="E46" s="2">
        <f t="shared" ca="1" si="4"/>
        <v>41</v>
      </c>
      <c r="F46" s="40">
        <f t="shared" ca="1" si="5"/>
        <v>787.40157480314963</v>
      </c>
      <c r="G46" s="40">
        <f t="shared" ca="1" si="0"/>
        <v>185.53149606299183</v>
      </c>
      <c r="H46" s="41">
        <f t="shared" ca="1" si="1"/>
        <v>972.93307086614141</v>
      </c>
      <c r="I46" s="40">
        <f t="shared" ca="1" si="2"/>
        <v>67716.535433070749</v>
      </c>
      <c r="J46" s="82"/>
      <c r="K46" s="82"/>
      <c r="M46" s="78">
        <f ca="1">IF(N46&lt;=$B$9,IF(N46&lt;$B$10,0,IF(N46=$B$10,SUM($T$6:T46),0)),"")</f>
        <v>0</v>
      </c>
      <c r="N46" s="2">
        <f t="shared" ca="1" si="6"/>
        <v>41</v>
      </c>
      <c r="O46" s="84">
        <f t="shared" ca="1" si="12"/>
        <v>826.44628099173553</v>
      </c>
      <c r="P46" s="84">
        <f t="shared" ca="1" si="13"/>
        <v>194.73140495867807</v>
      </c>
      <c r="Q46" s="41">
        <f t="shared" ca="1" si="8"/>
        <v>1021.1776859504137</v>
      </c>
      <c r="R46" s="81">
        <f t="shared" ca="1" si="9"/>
        <v>71074.380165289404</v>
      </c>
      <c r="S46" s="15">
        <f t="shared" ca="1" si="10"/>
        <v>48.244615084272255</v>
      </c>
      <c r="T46" s="80">
        <f t="shared" ca="1" si="11"/>
        <v>194.73140495867807</v>
      </c>
    </row>
    <row r="47" spans="4:20" x14ac:dyDescent="0.25">
      <c r="D47" s="26"/>
      <c r="E47" s="2">
        <f t="shared" ca="1" si="4"/>
        <v>42</v>
      </c>
      <c r="F47" s="40">
        <f t="shared" ca="1" si="5"/>
        <v>787.40157480314963</v>
      </c>
      <c r="G47" s="40">
        <f t="shared" ca="1" si="0"/>
        <v>183.39895013123328</v>
      </c>
      <c r="H47" s="41">
        <f t="shared" ca="1" si="1"/>
        <v>970.80052493438291</v>
      </c>
      <c r="I47" s="40">
        <f t="shared" ca="1" si="2"/>
        <v>66929.133858267596</v>
      </c>
      <c r="J47" s="82"/>
      <c r="K47" s="82"/>
      <c r="M47" s="78">
        <f ca="1">IF(N47&lt;=$B$9,IF(N47&lt;$B$10,0,IF(N47=$B$10,SUM($T$6:T47),0)),"")</f>
        <v>0</v>
      </c>
      <c r="N47" s="2">
        <f t="shared" ca="1" si="6"/>
        <v>42</v>
      </c>
      <c r="O47" s="84">
        <f t="shared" ca="1" si="12"/>
        <v>826.44628099173553</v>
      </c>
      <c r="P47" s="84">
        <f t="shared" ca="1" si="13"/>
        <v>192.4931129476588</v>
      </c>
      <c r="Q47" s="41">
        <f t="shared" ca="1" si="8"/>
        <v>1018.9393939393943</v>
      </c>
      <c r="R47" s="81">
        <f t="shared" ca="1" si="9"/>
        <v>70247.933884297672</v>
      </c>
      <c r="S47" s="15">
        <f t="shared" ca="1" si="10"/>
        <v>48.138869005011429</v>
      </c>
      <c r="T47" s="80">
        <f t="shared" ca="1" si="11"/>
        <v>192.4931129476588</v>
      </c>
    </row>
    <row r="48" spans="4:20" x14ac:dyDescent="0.25">
      <c r="D48" s="26"/>
      <c r="E48" s="2">
        <f t="shared" ca="1" si="4"/>
        <v>43</v>
      </c>
      <c r="F48" s="40">
        <f t="shared" ca="1" si="5"/>
        <v>787.40157480314963</v>
      </c>
      <c r="G48" s="40">
        <f t="shared" ca="1" si="0"/>
        <v>181.26640419947475</v>
      </c>
      <c r="H48" s="41">
        <f t="shared" ca="1" si="1"/>
        <v>968.66797900262441</v>
      </c>
      <c r="I48" s="40">
        <f t="shared" ca="1" si="2"/>
        <v>66141.732283464444</v>
      </c>
      <c r="J48" s="82"/>
      <c r="K48" s="82"/>
      <c r="M48" s="78">
        <f ca="1">IF(N48&lt;=$B$9,IF(N48&lt;$B$10,0,IF(N48=$B$10,SUM($T$6:T48),0)),"")</f>
        <v>0</v>
      </c>
      <c r="N48" s="2">
        <f t="shared" ca="1" si="6"/>
        <v>43</v>
      </c>
      <c r="O48" s="84">
        <f t="shared" ca="1" si="12"/>
        <v>826.44628099173553</v>
      </c>
      <c r="P48" s="84">
        <f t="shared" ca="1" si="13"/>
        <v>190.25482093663953</v>
      </c>
      <c r="Q48" s="41">
        <f t="shared" ca="1" si="8"/>
        <v>1016.701101928375</v>
      </c>
      <c r="R48" s="81">
        <f t="shared" ca="1" si="9"/>
        <v>69421.487603305941</v>
      </c>
      <c r="S48" s="15">
        <f t="shared" ca="1" si="10"/>
        <v>48.033122925750604</v>
      </c>
      <c r="T48" s="80">
        <f t="shared" ca="1" si="11"/>
        <v>190.25482093663953</v>
      </c>
    </row>
    <row r="49" spans="4:20" x14ac:dyDescent="0.25">
      <c r="D49" s="26"/>
      <c r="E49" s="2">
        <f t="shared" ca="1" si="4"/>
        <v>44</v>
      </c>
      <c r="F49" s="40">
        <f t="shared" ca="1" si="5"/>
        <v>787.40157480314963</v>
      </c>
      <c r="G49" s="40">
        <f t="shared" ca="1" si="0"/>
        <v>179.13385826771622</v>
      </c>
      <c r="H49" s="41">
        <f t="shared" ca="1" si="1"/>
        <v>966.53543307086579</v>
      </c>
      <c r="I49" s="40">
        <f t="shared" ca="1" si="2"/>
        <v>65354.330708661291</v>
      </c>
      <c r="J49" s="82"/>
      <c r="K49" s="82"/>
      <c r="M49" s="78">
        <f ca="1">IF(N49&lt;=$B$9,IF(N49&lt;$B$10,0,IF(N49=$B$10,SUM($T$6:T49),0)),"")</f>
        <v>0</v>
      </c>
      <c r="N49" s="2">
        <f t="shared" ca="1" si="6"/>
        <v>44</v>
      </c>
      <c r="O49" s="84">
        <f t="shared" ca="1" si="12"/>
        <v>826.44628099173553</v>
      </c>
      <c r="P49" s="84">
        <f t="shared" ca="1" si="13"/>
        <v>188.01652892562026</v>
      </c>
      <c r="Q49" s="41">
        <f t="shared" ca="1" si="8"/>
        <v>1014.4628099173558</v>
      </c>
      <c r="R49" s="81">
        <f t="shared" ca="1" si="9"/>
        <v>68595.04132231421</v>
      </c>
      <c r="S49" s="15">
        <f t="shared" ca="1" si="10"/>
        <v>47.927376846490006</v>
      </c>
      <c r="T49" s="80">
        <f t="shared" ca="1" si="11"/>
        <v>188.01652892562026</v>
      </c>
    </row>
    <row r="50" spans="4:20" x14ac:dyDescent="0.25">
      <c r="D50" s="26"/>
      <c r="E50" s="2">
        <f t="shared" ca="1" si="4"/>
        <v>45</v>
      </c>
      <c r="F50" s="40">
        <f t="shared" ca="1" si="5"/>
        <v>787.40157480314963</v>
      </c>
      <c r="G50" s="40">
        <f t="shared" ca="1" si="0"/>
        <v>177.00131233595766</v>
      </c>
      <c r="H50" s="41">
        <f t="shared" ca="1" si="1"/>
        <v>964.40288713910729</v>
      </c>
      <c r="I50" s="40">
        <f t="shared" ca="1" si="2"/>
        <v>64566.929133858139</v>
      </c>
      <c r="J50" s="82"/>
      <c r="K50" s="82"/>
      <c r="M50" s="78">
        <f ca="1">IF(N50&lt;=$B$9,IF(N50&lt;$B$10,0,IF(N50=$B$10,SUM($T$6:T50),0)),"")</f>
        <v>0</v>
      </c>
      <c r="N50" s="2">
        <f t="shared" ca="1" si="6"/>
        <v>45</v>
      </c>
      <c r="O50" s="84">
        <f t="shared" ca="1" si="12"/>
        <v>826.44628099173553</v>
      </c>
      <c r="P50" s="84">
        <f t="shared" ca="1" si="13"/>
        <v>185.778236914601</v>
      </c>
      <c r="Q50" s="41">
        <f t="shared" ca="1" si="8"/>
        <v>1012.2245179063366</v>
      </c>
      <c r="R50" s="81">
        <f t="shared" ca="1" si="9"/>
        <v>67768.595041322478</v>
      </c>
      <c r="S50" s="15">
        <f t="shared" ca="1" si="10"/>
        <v>47.821630767229294</v>
      </c>
      <c r="T50" s="80">
        <f t="shared" ca="1" si="11"/>
        <v>185.778236914601</v>
      </c>
    </row>
    <row r="51" spans="4:20" x14ac:dyDescent="0.25">
      <c r="D51" s="26"/>
      <c r="E51" s="2">
        <f t="shared" ca="1" si="4"/>
        <v>46</v>
      </c>
      <c r="F51" s="40">
        <f t="shared" ca="1" si="5"/>
        <v>787.40157480314963</v>
      </c>
      <c r="G51" s="40">
        <f t="shared" ca="1" si="0"/>
        <v>174.86876640419914</v>
      </c>
      <c r="H51" s="41">
        <f t="shared" ca="1" si="1"/>
        <v>962.27034120734879</v>
      </c>
      <c r="I51" s="40">
        <f t="shared" ca="1" si="2"/>
        <v>63779.527559054986</v>
      </c>
      <c r="J51" s="82"/>
      <c r="K51" s="82"/>
      <c r="M51" s="78">
        <f ca="1">IF(N51&lt;=$B$9,IF(N51&lt;$B$10,0,IF(N51=$B$10,SUM($T$6:T51),0)),"")</f>
        <v>0</v>
      </c>
      <c r="N51" s="2">
        <f t="shared" ca="1" si="6"/>
        <v>46</v>
      </c>
      <c r="O51" s="84">
        <f t="shared" ca="1" si="12"/>
        <v>826.44628099173553</v>
      </c>
      <c r="P51" s="84">
        <f t="shared" ca="1" si="13"/>
        <v>183.53994490358173</v>
      </c>
      <c r="Q51" s="41">
        <f t="shared" ca="1" si="8"/>
        <v>1009.9862258953173</v>
      </c>
      <c r="R51" s="81">
        <f t="shared" ca="1" si="9"/>
        <v>66942.148760330747</v>
      </c>
      <c r="S51" s="15">
        <f t="shared" ca="1" si="10"/>
        <v>47.715884687968469</v>
      </c>
      <c r="T51" s="80">
        <f t="shared" ca="1" si="11"/>
        <v>183.53994490358173</v>
      </c>
    </row>
    <row r="52" spans="4:20" x14ac:dyDescent="0.25">
      <c r="D52" s="26"/>
      <c r="E52" s="2">
        <f t="shared" ca="1" si="4"/>
        <v>47</v>
      </c>
      <c r="F52" s="40">
        <f t="shared" ca="1" si="5"/>
        <v>787.40157480314963</v>
      </c>
      <c r="G52" s="40">
        <f t="shared" ca="1" si="0"/>
        <v>172.73622047244061</v>
      </c>
      <c r="H52" s="41">
        <f t="shared" ca="1" si="1"/>
        <v>960.13779527559018</v>
      </c>
      <c r="I52" s="40">
        <f t="shared" ca="1" si="2"/>
        <v>62992.125984251834</v>
      </c>
      <c r="J52" s="82"/>
      <c r="K52" s="82"/>
      <c r="M52" s="78">
        <f ca="1">IF(N52&lt;=$B$9,IF(N52&lt;$B$10,0,IF(N52=$B$10,SUM($T$6:T52),0)),"")</f>
        <v>0</v>
      </c>
      <c r="N52" s="2">
        <f t="shared" ca="1" si="6"/>
        <v>47</v>
      </c>
      <c r="O52" s="84">
        <f t="shared" ca="1" si="12"/>
        <v>826.44628099173553</v>
      </c>
      <c r="P52" s="84">
        <f t="shared" ca="1" si="13"/>
        <v>181.30165289256246</v>
      </c>
      <c r="Q52" s="41">
        <f t="shared" ca="1" si="8"/>
        <v>1007.7479338842979</v>
      </c>
      <c r="R52" s="81">
        <f t="shared" ca="1" si="9"/>
        <v>66115.702479339016</v>
      </c>
      <c r="S52" s="15">
        <f t="shared" ca="1" si="10"/>
        <v>47.610138608707757</v>
      </c>
      <c r="T52" s="80">
        <f t="shared" ca="1" si="11"/>
        <v>181.30165289256246</v>
      </c>
    </row>
    <row r="53" spans="4:20" x14ac:dyDescent="0.25">
      <c r="D53" s="26"/>
      <c r="E53" s="2">
        <f t="shared" ca="1" si="4"/>
        <v>48</v>
      </c>
      <c r="F53" s="40">
        <f t="shared" ca="1" si="5"/>
        <v>787.40157480314963</v>
      </c>
      <c r="G53" s="40">
        <f t="shared" ca="1" si="0"/>
        <v>170.60367454068205</v>
      </c>
      <c r="H53" s="41">
        <f t="shared" ca="1" si="1"/>
        <v>958.00524934383168</v>
      </c>
      <c r="I53" s="40">
        <f t="shared" ca="1" si="2"/>
        <v>62204.724409448681</v>
      </c>
      <c r="J53" s="82"/>
      <c r="K53" s="82"/>
      <c r="M53" s="78">
        <f ca="1">IF(N53&lt;=$B$9,IF(N53&lt;$B$10,0,IF(N53=$B$10,SUM($T$6:T53),0)),"")</f>
        <v>0</v>
      </c>
      <c r="N53" s="2">
        <f t="shared" ca="1" si="6"/>
        <v>48</v>
      </c>
      <c r="O53" s="84">
        <f t="shared" ca="1" si="12"/>
        <v>826.44628099173553</v>
      </c>
      <c r="P53" s="84">
        <f t="shared" ca="1" si="13"/>
        <v>179.06336088154316</v>
      </c>
      <c r="Q53" s="41">
        <f t="shared" ca="1" si="8"/>
        <v>1005.5096418732787</v>
      </c>
      <c r="R53" s="81">
        <f t="shared" ca="1" si="9"/>
        <v>65289.256198347277</v>
      </c>
      <c r="S53" s="15">
        <f t="shared" ca="1" si="10"/>
        <v>47.504392529447045</v>
      </c>
      <c r="T53" s="80">
        <f t="shared" ca="1" si="11"/>
        <v>179.06336088154316</v>
      </c>
    </row>
    <row r="54" spans="4:20" x14ac:dyDescent="0.25">
      <c r="D54" s="26"/>
      <c r="E54" s="2">
        <f t="shared" ca="1" si="4"/>
        <v>49</v>
      </c>
      <c r="F54" s="40">
        <f t="shared" ca="1" si="5"/>
        <v>787.40157480314963</v>
      </c>
      <c r="G54" s="40">
        <f t="shared" ca="1" si="0"/>
        <v>168.47112860892352</v>
      </c>
      <c r="H54" s="41">
        <f t="shared" ca="1" si="1"/>
        <v>955.87270341207318</v>
      </c>
      <c r="I54" s="40">
        <f t="shared" ca="1" si="2"/>
        <v>61417.322834645529</v>
      </c>
      <c r="J54" s="82"/>
      <c r="K54" s="82"/>
      <c r="M54" s="78">
        <f ca="1">IF(N54&lt;=$B$9,IF(N54&lt;$B$10,0,IF(N54=$B$10,SUM($T$6:T54),0)),"")</f>
        <v>0</v>
      </c>
      <c r="N54" s="2">
        <f t="shared" ca="1" si="6"/>
        <v>49</v>
      </c>
      <c r="O54" s="84">
        <f t="shared" ca="1" si="12"/>
        <v>826.44628099173553</v>
      </c>
      <c r="P54" s="84">
        <f t="shared" ca="1" si="13"/>
        <v>176.82506887052389</v>
      </c>
      <c r="Q54" s="41">
        <f t="shared" ca="1" si="8"/>
        <v>1003.2713498622594</v>
      </c>
      <c r="R54" s="81">
        <f t="shared" ca="1" si="9"/>
        <v>64462.809917355538</v>
      </c>
      <c r="S54" s="15">
        <f t="shared" ca="1" si="10"/>
        <v>47.39864645018622</v>
      </c>
      <c r="T54" s="80">
        <f t="shared" ca="1" si="11"/>
        <v>176.82506887052389</v>
      </c>
    </row>
    <row r="55" spans="4:20" x14ac:dyDescent="0.25">
      <c r="D55" s="26"/>
      <c r="E55" s="2">
        <f t="shared" ca="1" si="4"/>
        <v>50</v>
      </c>
      <c r="F55" s="40">
        <f t="shared" ca="1" si="5"/>
        <v>787.40157480314963</v>
      </c>
      <c r="G55" s="40">
        <f t="shared" ca="1" si="0"/>
        <v>166.33858267716499</v>
      </c>
      <c r="H55" s="41">
        <f t="shared" ca="1" si="1"/>
        <v>953.74015748031456</v>
      </c>
      <c r="I55" s="40">
        <f t="shared" ca="1" si="2"/>
        <v>60629.921259842376</v>
      </c>
      <c r="J55" s="82"/>
      <c r="K55" s="82"/>
      <c r="M55" s="78">
        <f ca="1">IF(N55&lt;=$B$9,IF(N55&lt;$B$10,0,IF(N55=$B$10,SUM($T$6:T55),0)),"")</f>
        <v>0</v>
      </c>
      <c r="N55" s="2">
        <f t="shared" ca="1" si="6"/>
        <v>50</v>
      </c>
      <c r="O55" s="84">
        <f t="shared" ca="1" si="12"/>
        <v>826.44628099173553</v>
      </c>
      <c r="P55" s="84">
        <f t="shared" ca="1" si="13"/>
        <v>174.5867768595046</v>
      </c>
      <c r="Q55" s="41">
        <f t="shared" ca="1" si="8"/>
        <v>1001.0330578512401</v>
      </c>
      <c r="R55" s="81">
        <f t="shared" ca="1" si="9"/>
        <v>63636.3636363638</v>
      </c>
      <c r="S55" s="15">
        <f t="shared" ca="1" si="10"/>
        <v>47.292900370925508</v>
      </c>
      <c r="T55" s="80">
        <f t="shared" ca="1" si="11"/>
        <v>174.5867768595046</v>
      </c>
    </row>
    <row r="56" spans="4:20" x14ac:dyDescent="0.25">
      <c r="D56" s="26"/>
      <c r="E56" s="2">
        <f t="shared" ca="1" si="4"/>
        <v>51</v>
      </c>
      <c r="F56" s="40">
        <f t="shared" ca="1" si="5"/>
        <v>787.40157480314963</v>
      </c>
      <c r="G56" s="40">
        <f t="shared" ca="1" si="0"/>
        <v>164.20603674540644</v>
      </c>
      <c r="H56" s="41">
        <f t="shared" ca="1" si="1"/>
        <v>951.60761154855606</v>
      </c>
      <c r="I56" s="40">
        <f t="shared" ca="1" si="2"/>
        <v>59842.519685039224</v>
      </c>
      <c r="J56" s="82"/>
      <c r="K56" s="82"/>
      <c r="M56" s="78">
        <f ca="1">IF(N56&lt;=$B$9,IF(N56&lt;$B$10,0,IF(N56=$B$10,SUM($T$6:T56),0)),"")</f>
        <v>0</v>
      </c>
      <c r="N56" s="2">
        <f t="shared" ca="1" si="6"/>
        <v>51</v>
      </c>
      <c r="O56" s="84">
        <f t="shared" ca="1" si="12"/>
        <v>826.44628099173553</v>
      </c>
      <c r="P56" s="84">
        <f t="shared" ca="1" si="13"/>
        <v>172.3484848484853</v>
      </c>
      <c r="Q56" s="41">
        <f t="shared" ca="1" si="8"/>
        <v>998.79476584022086</v>
      </c>
      <c r="R56" s="81">
        <f t="shared" ca="1" si="9"/>
        <v>62809.917355372061</v>
      </c>
      <c r="S56" s="15">
        <f t="shared" ca="1" si="10"/>
        <v>47.187154291664797</v>
      </c>
      <c r="T56" s="80">
        <f t="shared" ca="1" si="11"/>
        <v>172.3484848484853</v>
      </c>
    </row>
    <row r="57" spans="4:20" x14ac:dyDescent="0.25">
      <c r="D57" s="26"/>
      <c r="E57" s="2">
        <f t="shared" ca="1" si="4"/>
        <v>52</v>
      </c>
      <c r="F57" s="40">
        <f t="shared" ca="1" si="5"/>
        <v>787.40157480314963</v>
      </c>
      <c r="G57" s="40">
        <f t="shared" ca="1" si="0"/>
        <v>162.07349081364791</v>
      </c>
      <c r="H57" s="41">
        <f t="shared" ca="1" si="1"/>
        <v>949.47506561679756</v>
      </c>
      <c r="I57" s="40">
        <f t="shared" ca="1" si="2"/>
        <v>59055.118110236072</v>
      </c>
      <c r="J57" s="82"/>
      <c r="K57" s="82"/>
      <c r="M57" s="78">
        <f ca="1">IF(N57&lt;=$B$9,IF(N57&lt;$B$10,0,IF(N57=$B$10,SUM($T$6:T57),0)),"")</f>
        <v>0</v>
      </c>
      <c r="N57" s="2">
        <f t="shared" ca="1" si="6"/>
        <v>52</v>
      </c>
      <c r="O57" s="84">
        <f t="shared" ca="1" si="12"/>
        <v>826.44628099173553</v>
      </c>
      <c r="P57" s="84">
        <f t="shared" ca="1" si="13"/>
        <v>170.110192837466</v>
      </c>
      <c r="Q57" s="41">
        <f t="shared" ca="1" si="8"/>
        <v>996.55647382920154</v>
      </c>
      <c r="R57" s="81">
        <f t="shared" ca="1" si="9"/>
        <v>61983.471074380323</v>
      </c>
      <c r="S57" s="15">
        <f t="shared" ca="1" si="10"/>
        <v>47.081408212403971</v>
      </c>
      <c r="T57" s="80">
        <f t="shared" ca="1" si="11"/>
        <v>170.110192837466</v>
      </c>
    </row>
    <row r="58" spans="4:20" x14ac:dyDescent="0.25">
      <c r="D58" s="26"/>
      <c r="E58" s="2">
        <f t="shared" ca="1" si="4"/>
        <v>53</v>
      </c>
      <c r="F58" s="40">
        <f t="shared" ca="1" si="5"/>
        <v>787.40157480314963</v>
      </c>
      <c r="G58" s="40">
        <f t="shared" ca="1" si="0"/>
        <v>159.94094488188938</v>
      </c>
      <c r="H58" s="41">
        <f t="shared" ca="1" si="1"/>
        <v>947.34251968503895</v>
      </c>
      <c r="I58" s="40">
        <f t="shared" ca="1" si="2"/>
        <v>58267.716535432919</v>
      </c>
      <c r="J58" s="82"/>
      <c r="K58" s="82"/>
      <c r="M58" s="78">
        <f ca="1">IF(N58&lt;=$B$9,IF(N58&lt;$B$10,0,IF(N58=$B$10,SUM($T$6:T58),0)),"")</f>
        <v>0</v>
      </c>
      <c r="N58" s="2">
        <f t="shared" ca="1" si="6"/>
        <v>53</v>
      </c>
      <c r="O58" s="84">
        <f t="shared" ca="1" si="12"/>
        <v>826.44628099173553</v>
      </c>
      <c r="P58" s="84">
        <f t="shared" ca="1" si="13"/>
        <v>167.8719008264467</v>
      </c>
      <c r="Q58" s="41">
        <f t="shared" ca="1" si="8"/>
        <v>994.31818181818221</v>
      </c>
      <c r="R58" s="81">
        <f t="shared" ca="1" si="9"/>
        <v>61157.024793388584</v>
      </c>
      <c r="S58" s="15">
        <f t="shared" ca="1" si="10"/>
        <v>46.97566213314326</v>
      </c>
      <c r="T58" s="80">
        <f t="shared" ca="1" si="11"/>
        <v>167.8719008264467</v>
      </c>
    </row>
    <row r="59" spans="4:20" x14ac:dyDescent="0.25">
      <c r="D59" s="26"/>
      <c r="E59" s="2">
        <f t="shared" ca="1" si="4"/>
        <v>54</v>
      </c>
      <c r="F59" s="40">
        <f t="shared" ca="1" si="5"/>
        <v>787.40157480314963</v>
      </c>
      <c r="G59" s="40">
        <f t="shared" ca="1" si="0"/>
        <v>157.80839895013082</v>
      </c>
      <c r="H59" s="41">
        <f t="shared" ca="1" si="1"/>
        <v>945.20997375328045</v>
      </c>
      <c r="I59" s="40">
        <f t="shared" ca="1" si="2"/>
        <v>57480.314960629767</v>
      </c>
      <c r="J59" s="82"/>
      <c r="K59" s="82"/>
      <c r="M59" s="78">
        <f ca="1">IF(N59&lt;=$B$9,IF(N59&lt;$B$10,0,IF(N59=$B$10,SUM($T$6:T59),0)),"")</f>
        <v>0</v>
      </c>
      <c r="N59" s="2">
        <f t="shared" ca="1" si="6"/>
        <v>54</v>
      </c>
      <c r="O59" s="84">
        <f t="shared" ca="1" si="12"/>
        <v>826.44628099173553</v>
      </c>
      <c r="P59" s="84">
        <f t="shared" ca="1" si="13"/>
        <v>165.63360881542741</v>
      </c>
      <c r="Q59" s="41">
        <f t="shared" ca="1" si="8"/>
        <v>992.079889807163</v>
      </c>
      <c r="R59" s="81">
        <f t="shared" ca="1" si="9"/>
        <v>60330.578512396845</v>
      </c>
      <c r="S59" s="15">
        <f t="shared" ca="1" si="10"/>
        <v>46.869916053882548</v>
      </c>
      <c r="T59" s="80">
        <f t="shared" ca="1" si="11"/>
        <v>165.63360881542741</v>
      </c>
    </row>
    <row r="60" spans="4:20" x14ac:dyDescent="0.25">
      <c r="D60" s="26"/>
      <c r="E60" s="2">
        <f t="shared" ca="1" si="4"/>
        <v>55</v>
      </c>
      <c r="F60" s="40">
        <f t="shared" ca="1" si="5"/>
        <v>787.40157480314963</v>
      </c>
      <c r="G60" s="40">
        <f t="shared" ca="1" si="0"/>
        <v>155.67585301837229</v>
      </c>
      <c r="H60" s="41">
        <f t="shared" ca="1" si="1"/>
        <v>943.07742782152195</v>
      </c>
      <c r="I60" s="40">
        <f t="shared" ca="1" si="2"/>
        <v>56692.913385826614</v>
      </c>
      <c r="J60" s="82"/>
      <c r="K60" s="82"/>
      <c r="M60" s="78">
        <f ca="1">IF(N60&lt;=$B$9,IF(N60&lt;$B$10,0,IF(N60=$B$10,SUM($T$6:T60),0)),"")</f>
        <v>0</v>
      </c>
      <c r="N60" s="2">
        <f t="shared" ca="1" si="6"/>
        <v>55</v>
      </c>
      <c r="O60" s="84">
        <f t="shared" ca="1" si="12"/>
        <v>826.44628099173553</v>
      </c>
      <c r="P60" s="84">
        <f t="shared" ca="1" si="13"/>
        <v>163.39531680440814</v>
      </c>
      <c r="Q60" s="41">
        <f t="shared" ca="1" si="8"/>
        <v>989.84159779614367</v>
      </c>
      <c r="R60" s="81">
        <f t="shared" ca="1" si="9"/>
        <v>59504.132231405107</v>
      </c>
      <c r="S60" s="15">
        <f t="shared" ca="1" si="10"/>
        <v>46.764169974621723</v>
      </c>
      <c r="T60" s="80">
        <f t="shared" ca="1" si="11"/>
        <v>163.39531680440814</v>
      </c>
    </row>
    <row r="61" spans="4:20" x14ac:dyDescent="0.25">
      <c r="D61" s="26"/>
      <c r="E61" s="2">
        <f t="shared" ca="1" si="4"/>
        <v>56</v>
      </c>
      <c r="F61" s="40">
        <f t="shared" ca="1" si="5"/>
        <v>787.40157480314963</v>
      </c>
      <c r="G61" s="40">
        <f t="shared" ca="1" si="0"/>
        <v>153.54330708661377</v>
      </c>
      <c r="H61" s="41">
        <f t="shared" ca="1" si="1"/>
        <v>940.94488188976334</v>
      </c>
      <c r="I61" s="40">
        <f t="shared" ca="1" si="2"/>
        <v>55905.511811023462</v>
      </c>
      <c r="J61" s="82"/>
      <c r="K61" s="82"/>
      <c r="M61" s="78">
        <f ca="1">IF(N61&lt;=$B$9,IF(N61&lt;$B$10,0,IF(N61=$B$10,SUM($T$6:T61),0)),"")</f>
        <v>0</v>
      </c>
      <c r="N61" s="2">
        <f t="shared" ca="1" si="6"/>
        <v>56</v>
      </c>
      <c r="O61" s="84">
        <f t="shared" ca="1" si="12"/>
        <v>826.44628099173553</v>
      </c>
      <c r="P61" s="84">
        <f t="shared" ca="1" si="13"/>
        <v>161.15702479338884</v>
      </c>
      <c r="Q61" s="41">
        <f t="shared" ca="1" si="8"/>
        <v>987.60330578512435</v>
      </c>
      <c r="R61" s="81">
        <f t="shared" ca="1" si="9"/>
        <v>58677.685950413368</v>
      </c>
      <c r="S61" s="15">
        <f t="shared" ca="1" si="10"/>
        <v>46.658423895361011</v>
      </c>
      <c r="T61" s="80">
        <f t="shared" ca="1" si="11"/>
        <v>161.15702479338884</v>
      </c>
    </row>
    <row r="62" spans="4:20" x14ac:dyDescent="0.25">
      <c r="D62" s="26"/>
      <c r="E62" s="2">
        <f t="shared" ca="1" si="4"/>
        <v>57</v>
      </c>
      <c r="F62" s="40">
        <f t="shared" ca="1" si="5"/>
        <v>787.40157480314963</v>
      </c>
      <c r="G62" s="40">
        <f t="shared" ca="1" si="0"/>
        <v>151.41076115485521</v>
      </c>
      <c r="H62" s="41">
        <f t="shared" ca="1" si="1"/>
        <v>938.81233595800484</v>
      </c>
      <c r="I62" s="40">
        <f t="shared" ca="1" si="2"/>
        <v>55118.110236220309</v>
      </c>
      <c r="J62" s="82"/>
      <c r="K62" s="82"/>
      <c r="M62" s="78">
        <f ca="1">IF(N62&lt;=$B$9,IF(N62&lt;$B$10,0,IF(N62=$B$10,SUM($T$6:T62),0)),"")</f>
        <v>0</v>
      </c>
      <c r="N62" s="2">
        <f t="shared" ca="1" si="6"/>
        <v>57</v>
      </c>
      <c r="O62" s="84">
        <f t="shared" ca="1" si="12"/>
        <v>826.44628099173553</v>
      </c>
      <c r="P62" s="84">
        <f t="shared" ca="1" si="13"/>
        <v>158.91873278236955</v>
      </c>
      <c r="Q62" s="41">
        <f t="shared" ca="1" si="8"/>
        <v>985.36501377410514</v>
      </c>
      <c r="R62" s="81">
        <f t="shared" ca="1" si="9"/>
        <v>57851.23966942163</v>
      </c>
      <c r="S62" s="15">
        <f t="shared" ca="1" si="10"/>
        <v>46.552677816100299</v>
      </c>
      <c r="T62" s="80">
        <f t="shared" ca="1" si="11"/>
        <v>158.91873278236955</v>
      </c>
    </row>
    <row r="63" spans="4:20" x14ac:dyDescent="0.25">
      <c r="D63" s="26"/>
      <c r="E63" s="2">
        <f t="shared" ca="1" si="4"/>
        <v>58</v>
      </c>
      <c r="F63" s="40">
        <f t="shared" ca="1" si="5"/>
        <v>787.40157480314963</v>
      </c>
      <c r="G63" s="40">
        <f t="shared" ca="1" si="0"/>
        <v>149.27821522309668</v>
      </c>
      <c r="H63" s="41">
        <f t="shared" ca="1" si="1"/>
        <v>936.67979002624634</v>
      </c>
      <c r="I63" s="40">
        <f t="shared" ca="1" si="2"/>
        <v>54330.708661417157</v>
      </c>
      <c r="J63" s="82"/>
      <c r="K63" s="82"/>
      <c r="M63" s="78">
        <f ca="1">IF(N63&lt;=$B$9,IF(N63&lt;$B$10,0,IF(N63=$B$10,SUM($T$6:T63),0)),"")</f>
        <v>0</v>
      </c>
      <c r="N63" s="2">
        <f t="shared" ca="1" si="6"/>
        <v>58</v>
      </c>
      <c r="O63" s="84">
        <f t="shared" ca="1" si="12"/>
        <v>826.44628099173553</v>
      </c>
      <c r="P63" s="84">
        <f t="shared" ca="1" si="13"/>
        <v>156.68044077135025</v>
      </c>
      <c r="Q63" s="41">
        <f t="shared" ca="1" si="8"/>
        <v>983.12672176308581</v>
      </c>
      <c r="R63" s="81">
        <f t="shared" ca="1" si="9"/>
        <v>57024.793388429891</v>
      </c>
      <c r="S63" s="15">
        <f t="shared" ca="1" si="10"/>
        <v>46.446931736839474</v>
      </c>
      <c r="T63" s="80">
        <f t="shared" ca="1" si="11"/>
        <v>156.68044077135025</v>
      </c>
    </row>
    <row r="64" spans="4:20" x14ac:dyDescent="0.25">
      <c r="D64" s="26"/>
      <c r="E64" s="2">
        <f t="shared" ca="1" si="4"/>
        <v>59</v>
      </c>
      <c r="F64" s="40">
        <f t="shared" ca="1" si="5"/>
        <v>787.40157480314963</v>
      </c>
      <c r="G64" s="40">
        <f t="shared" ca="1" si="0"/>
        <v>147.14566929133815</v>
      </c>
      <c r="H64" s="41">
        <f t="shared" ca="1" si="1"/>
        <v>934.54724409448772</v>
      </c>
      <c r="I64" s="40">
        <f t="shared" ca="1" si="2"/>
        <v>53543.307086614004</v>
      </c>
      <c r="J64" s="82"/>
      <c r="K64" s="82"/>
      <c r="M64" s="78">
        <f ca="1">IF(N64&lt;=$B$9,IF(N64&lt;$B$10,0,IF(N64=$B$10,SUM($T$6:T64),0)),"")</f>
        <v>0</v>
      </c>
      <c r="N64" s="2">
        <f t="shared" ca="1" si="6"/>
        <v>59</v>
      </c>
      <c r="O64" s="84">
        <f t="shared" ca="1" si="12"/>
        <v>826.44628099173553</v>
      </c>
      <c r="P64" s="84">
        <f t="shared" ca="1" si="13"/>
        <v>154.44214876033095</v>
      </c>
      <c r="Q64" s="41">
        <f t="shared" ca="1" si="8"/>
        <v>980.88842975206649</v>
      </c>
      <c r="R64" s="81">
        <f t="shared" ca="1" si="9"/>
        <v>56198.347107438152</v>
      </c>
      <c r="S64" s="15">
        <f t="shared" ca="1" si="10"/>
        <v>46.341185657578762</v>
      </c>
      <c r="T64" s="80">
        <f t="shared" ca="1" si="11"/>
        <v>154.44214876033095</v>
      </c>
    </row>
    <row r="65" spans="4:20" x14ac:dyDescent="0.25">
      <c r="D65" s="26"/>
      <c r="E65" s="2">
        <f t="shared" ca="1" si="4"/>
        <v>60</v>
      </c>
      <c r="F65" s="40">
        <f t="shared" ca="1" si="5"/>
        <v>787.40157480314963</v>
      </c>
      <c r="G65" s="40">
        <f t="shared" ca="1" si="0"/>
        <v>145.01312335957959</v>
      </c>
      <c r="H65" s="41">
        <f t="shared" ca="1" si="1"/>
        <v>932.41469816272922</v>
      </c>
      <c r="I65" s="40">
        <f t="shared" ca="1" si="2"/>
        <v>52755.905511810852</v>
      </c>
      <c r="J65" s="82"/>
      <c r="K65" s="82"/>
      <c r="M65" s="78">
        <f ca="1">IF(N65&lt;=$B$9,IF(N65&lt;$B$10,0,IF(N65=$B$10,SUM($T$6:T65),0)),"")</f>
        <v>0</v>
      </c>
      <c r="N65" s="2">
        <f t="shared" ca="1" si="6"/>
        <v>60</v>
      </c>
      <c r="O65" s="84">
        <f t="shared" ca="1" si="12"/>
        <v>826.44628099173553</v>
      </c>
      <c r="P65" s="84">
        <f t="shared" ca="1" si="13"/>
        <v>152.20385674931165</v>
      </c>
      <c r="Q65" s="41">
        <f t="shared" ca="1" si="8"/>
        <v>978.65013774104716</v>
      </c>
      <c r="R65" s="81">
        <f t="shared" ca="1" si="9"/>
        <v>55371.900826446414</v>
      </c>
      <c r="S65" s="15">
        <f t="shared" ca="1" si="10"/>
        <v>46.235439578317937</v>
      </c>
      <c r="T65" s="80">
        <f t="shared" ca="1" si="11"/>
        <v>152.20385674931165</v>
      </c>
    </row>
    <row r="66" spans="4:20" x14ac:dyDescent="0.25">
      <c r="D66" s="26"/>
      <c r="E66" s="2">
        <f t="shared" ca="1" si="4"/>
        <v>61</v>
      </c>
      <c r="F66" s="40">
        <f t="shared" ca="1" si="5"/>
        <v>787.40157480314963</v>
      </c>
      <c r="G66" s="40">
        <f t="shared" ca="1" si="0"/>
        <v>142.88057742782107</v>
      </c>
      <c r="H66" s="41">
        <f t="shared" ca="1" si="1"/>
        <v>930.28215223097072</v>
      </c>
      <c r="I66" s="40">
        <f t="shared" ca="1" si="2"/>
        <v>51968.503937007699</v>
      </c>
      <c r="J66" s="82"/>
      <c r="K66" s="82"/>
      <c r="M66" s="78">
        <f ca="1">IF(N66&lt;=$B$9,IF(N66&lt;$B$10,0,IF(N66=$B$10,SUM($T$6:T66),0)),"")</f>
        <v>0</v>
      </c>
      <c r="N66" s="2">
        <f t="shared" ca="1" si="6"/>
        <v>61</v>
      </c>
      <c r="O66" s="84">
        <f t="shared" ca="1" si="12"/>
        <v>826.44628099173553</v>
      </c>
      <c r="P66" s="84">
        <f t="shared" ca="1" si="13"/>
        <v>149.96556473829239</v>
      </c>
      <c r="Q66" s="41">
        <f t="shared" ca="1" si="8"/>
        <v>976.41184573002795</v>
      </c>
      <c r="R66" s="81">
        <f t="shared" ca="1" si="9"/>
        <v>54545.454545454675</v>
      </c>
      <c r="S66" s="15">
        <f t="shared" ca="1" si="10"/>
        <v>46.129693499057225</v>
      </c>
      <c r="T66" s="80">
        <f t="shared" ca="1" si="11"/>
        <v>149.96556473829239</v>
      </c>
    </row>
    <row r="67" spans="4:20" x14ac:dyDescent="0.25">
      <c r="D67" s="26"/>
      <c r="E67" s="2">
        <f t="shared" ca="1" si="4"/>
        <v>62</v>
      </c>
      <c r="F67" s="40">
        <f t="shared" ca="1" si="5"/>
        <v>787.40157480314963</v>
      </c>
      <c r="G67" s="40">
        <f t="shared" ca="1" si="0"/>
        <v>140.74803149606254</v>
      </c>
      <c r="H67" s="41">
        <f t="shared" ca="1" si="1"/>
        <v>928.14960629921211</v>
      </c>
      <c r="I67" s="40">
        <f t="shared" ca="1" si="2"/>
        <v>51181.102362204547</v>
      </c>
      <c r="J67" s="82"/>
      <c r="K67" s="82"/>
      <c r="M67" s="78">
        <f ca="1">IF(N67&lt;=$B$9,IF(N67&lt;$B$10,0,IF(N67=$B$10,SUM($T$6:T67),0)),"")</f>
        <v>0</v>
      </c>
      <c r="N67" s="2">
        <f t="shared" ca="1" si="6"/>
        <v>62</v>
      </c>
      <c r="O67" s="84">
        <f t="shared" ca="1" si="12"/>
        <v>826.44628099173553</v>
      </c>
      <c r="P67" s="84">
        <f t="shared" ca="1" si="13"/>
        <v>147.72727272727309</v>
      </c>
      <c r="Q67" s="41">
        <f t="shared" ca="1" si="8"/>
        <v>974.17355371900862</v>
      </c>
      <c r="R67" s="81">
        <f t="shared" ca="1" si="9"/>
        <v>53719.008264462936</v>
      </c>
      <c r="S67" s="15">
        <f t="shared" ca="1" si="10"/>
        <v>46.023947419796514</v>
      </c>
      <c r="T67" s="80">
        <f t="shared" ca="1" si="11"/>
        <v>147.72727272727309</v>
      </c>
    </row>
    <row r="68" spans="4:20" x14ac:dyDescent="0.25">
      <c r="D68" s="26"/>
      <c r="E68" s="2">
        <f t="shared" ca="1" si="4"/>
        <v>63</v>
      </c>
      <c r="F68" s="40">
        <f t="shared" ca="1" si="5"/>
        <v>787.40157480314963</v>
      </c>
      <c r="G68" s="40">
        <f t="shared" ca="1" si="0"/>
        <v>138.61548556430398</v>
      </c>
      <c r="H68" s="41">
        <f t="shared" ca="1" si="1"/>
        <v>926.01706036745361</v>
      </c>
      <c r="I68" s="40">
        <f t="shared" ca="1" si="2"/>
        <v>50393.700787401394</v>
      </c>
      <c r="J68" s="82"/>
      <c r="K68" s="82"/>
      <c r="M68" s="78">
        <f ca="1">IF(N68&lt;=$B$9,IF(N68&lt;$B$10,0,IF(N68=$B$10,SUM($T$6:T68),0)),"")</f>
        <v>0</v>
      </c>
      <c r="N68" s="2">
        <f t="shared" ca="1" si="6"/>
        <v>63</v>
      </c>
      <c r="O68" s="84">
        <f t="shared" ca="1" si="12"/>
        <v>826.44628099173553</v>
      </c>
      <c r="P68" s="84">
        <f t="shared" ca="1" si="13"/>
        <v>145.48898071625379</v>
      </c>
      <c r="Q68" s="41">
        <f t="shared" ca="1" si="8"/>
        <v>971.9352617079893</v>
      </c>
      <c r="R68" s="81">
        <f t="shared" ca="1" si="9"/>
        <v>52892.561983471198</v>
      </c>
      <c r="S68" s="15">
        <f t="shared" ca="1" si="10"/>
        <v>45.918201340535688</v>
      </c>
      <c r="T68" s="80">
        <f t="shared" ca="1" si="11"/>
        <v>145.48898071625379</v>
      </c>
    </row>
    <row r="69" spans="4:20" x14ac:dyDescent="0.25">
      <c r="D69" s="26"/>
      <c r="E69" s="2">
        <f t="shared" ca="1" si="4"/>
        <v>64</v>
      </c>
      <c r="F69" s="40">
        <f t="shared" ca="1" si="5"/>
        <v>787.40157480314963</v>
      </c>
      <c r="G69" s="40">
        <f t="shared" ca="1" si="0"/>
        <v>136.48293963254545</v>
      </c>
      <c r="H69" s="41">
        <f t="shared" ca="1" si="1"/>
        <v>923.88451443569511</v>
      </c>
      <c r="I69" s="40">
        <f t="shared" ca="1" si="2"/>
        <v>49606.299212598242</v>
      </c>
      <c r="J69" s="82"/>
      <c r="K69" s="82"/>
      <c r="M69" s="78">
        <f ca="1">IF(N69&lt;=$B$9,IF(N69&lt;$B$10,0,IF(N69=$B$10,SUM($T$6:T69),0)),"")</f>
        <v>0</v>
      </c>
      <c r="N69" s="2">
        <f t="shared" ca="1" si="6"/>
        <v>64</v>
      </c>
      <c r="O69" s="84">
        <f t="shared" ca="1" si="12"/>
        <v>826.44628099173553</v>
      </c>
      <c r="P69" s="84">
        <f t="shared" ca="1" si="13"/>
        <v>143.2506887052345</v>
      </c>
      <c r="Q69" s="41">
        <f t="shared" ca="1" si="8"/>
        <v>969.69696969696997</v>
      </c>
      <c r="R69" s="81">
        <f t="shared" ca="1" si="9"/>
        <v>52066.115702479459</v>
      </c>
      <c r="S69" s="15">
        <f t="shared" ca="1" si="10"/>
        <v>45.812455261274863</v>
      </c>
      <c r="T69" s="80">
        <f t="shared" ca="1" si="11"/>
        <v>143.2506887052345</v>
      </c>
    </row>
    <row r="70" spans="4:20" x14ac:dyDescent="0.25">
      <c r="D70" s="26"/>
      <c r="E70" s="2">
        <f t="shared" ca="1" si="4"/>
        <v>65</v>
      </c>
      <c r="F70" s="40">
        <f t="shared" ca="1" si="5"/>
        <v>787.40157480314963</v>
      </c>
      <c r="G70" s="40">
        <f t="shared" ref="G70:G133" ca="1" si="14">IF(E70&lt;=$B$9,$B$13/360*30*I69,"")</f>
        <v>134.3503937007869</v>
      </c>
      <c r="H70" s="41">
        <f t="shared" ref="H70:H133" ca="1" si="15">IF(E70&lt;=$B$9,SUM(F70:G70),"")</f>
        <v>921.7519685039365</v>
      </c>
      <c r="I70" s="40">
        <f t="shared" ref="I70:I133" ca="1" si="16">IF(E70&lt;=$B$9,I69-F70,"")</f>
        <v>48818.897637795089</v>
      </c>
      <c r="J70" s="82"/>
      <c r="K70" s="82"/>
      <c r="M70" s="78">
        <f ca="1">IF(N70&lt;=$B$9,IF(N70&lt;$B$10,0,IF(N70=$B$10,SUM($T$6:T70),0)),"")</f>
        <v>0</v>
      </c>
      <c r="N70" s="2">
        <f t="shared" ca="1" si="6"/>
        <v>65</v>
      </c>
      <c r="O70" s="84">
        <f t="shared" ca="1" si="12"/>
        <v>826.44628099173553</v>
      </c>
      <c r="P70" s="84">
        <f t="shared" ca="1" si="13"/>
        <v>141.0123966942152</v>
      </c>
      <c r="Q70" s="41">
        <f t="shared" ca="1" si="8"/>
        <v>967.45867768595076</v>
      </c>
      <c r="R70" s="81">
        <f t="shared" ca="1" si="9"/>
        <v>51239.669421487721</v>
      </c>
      <c r="S70" s="15">
        <f t="shared" ca="1" si="10"/>
        <v>45.706709182014265</v>
      </c>
      <c r="T70" s="80">
        <f t="shared" ca="1" si="11"/>
        <v>141.0123966942152</v>
      </c>
    </row>
    <row r="71" spans="4:20" x14ac:dyDescent="0.25">
      <c r="D71" s="26"/>
      <c r="E71" s="2">
        <f t="shared" ref="E71:E134" ca="1" si="17">IFERROR(IF((E70+1)&lt;=$B$9,(E70+1),""),"")</f>
        <v>66</v>
      </c>
      <c r="F71" s="40">
        <f t="shared" ref="F71:F134" ca="1" si="18">IF(E71&lt;=$B$9,F70,"")</f>
        <v>787.40157480314963</v>
      </c>
      <c r="G71" s="40">
        <f t="shared" ca="1" si="14"/>
        <v>132.21784776902837</v>
      </c>
      <c r="H71" s="41">
        <f t="shared" ca="1" si="15"/>
        <v>919.619422572178</v>
      </c>
      <c r="I71" s="40">
        <f t="shared" ca="1" si="16"/>
        <v>48031.496062991937</v>
      </c>
      <c r="J71" s="82"/>
      <c r="K71" s="82"/>
      <c r="M71" s="78">
        <f ca="1">IF(N71&lt;=$B$9,IF(N71&lt;$B$10,0,IF(N71=$B$10,SUM($T$6:T71),0)),"")</f>
        <v>0</v>
      </c>
      <c r="N71" s="2">
        <f t="shared" ref="N71:N134" ca="1" si="19">IFERROR(IF((N70+1)&lt;=$B$9,(N70+1),""),"")</f>
        <v>66</v>
      </c>
      <c r="O71" s="84">
        <f t="shared" ca="1" si="12"/>
        <v>826.44628099173553</v>
      </c>
      <c r="P71" s="84">
        <f t="shared" ca="1" si="13"/>
        <v>138.7741046831959</v>
      </c>
      <c r="Q71" s="41">
        <f t="shared" ref="Q71:Q134" ca="1" si="20">IF(N71&lt;=$B$10,"",IF(N71&lt;=$B$9,SUM(O71:P71),""))</f>
        <v>965.22038567493144</v>
      </c>
      <c r="R71" s="81">
        <f t="shared" ref="R71:R134" ca="1" si="21">IF(N71&lt;=$B$10,R70,IF(N71&lt;=$B$9,R70-O71,""))</f>
        <v>50413.223140495982</v>
      </c>
      <c r="S71" s="15">
        <f t="shared" ref="S71:S134" ca="1" si="22">IF(N71&lt;=$B$9, SUM(Q71,-H71),"")</f>
        <v>45.60096310275344</v>
      </c>
      <c r="T71" s="80">
        <f t="shared" ca="1" si="11"/>
        <v>138.7741046831959</v>
      </c>
    </row>
    <row r="72" spans="4:20" x14ac:dyDescent="0.25">
      <c r="D72" s="26"/>
      <c r="E72" s="2">
        <f t="shared" ca="1" si="17"/>
        <v>67</v>
      </c>
      <c r="F72" s="40">
        <f t="shared" ca="1" si="18"/>
        <v>787.40157480314963</v>
      </c>
      <c r="G72" s="40">
        <f t="shared" ca="1" si="14"/>
        <v>130.08530183726984</v>
      </c>
      <c r="H72" s="41">
        <f t="shared" ca="1" si="15"/>
        <v>917.4868766404195</v>
      </c>
      <c r="I72" s="40">
        <f t="shared" ca="1" si="16"/>
        <v>47244.094488188784</v>
      </c>
      <c r="J72" s="82"/>
      <c r="K72" s="82"/>
      <c r="M72" s="78">
        <f ca="1">IF(N72&lt;=$B$9,IF(N72&lt;$B$10,0,IF(N72=$B$10,SUM($T$6:T72),0)),"")</f>
        <v>0</v>
      </c>
      <c r="N72" s="2">
        <f t="shared" ca="1" si="19"/>
        <v>67</v>
      </c>
      <c r="O72" s="84">
        <f t="shared" ca="1" si="12"/>
        <v>826.44628099173553</v>
      </c>
      <c r="P72" s="84">
        <f t="shared" ca="1" si="13"/>
        <v>136.53581267217663</v>
      </c>
      <c r="Q72" s="41">
        <f t="shared" ca="1" si="20"/>
        <v>962.98209366391211</v>
      </c>
      <c r="R72" s="81">
        <f t="shared" ca="1" si="21"/>
        <v>49586.776859504243</v>
      </c>
      <c r="S72" s="15">
        <f t="shared" ca="1" si="22"/>
        <v>45.495217023492614</v>
      </c>
      <c r="T72" s="80">
        <f t="shared" ca="1" si="11"/>
        <v>136.53581267217663</v>
      </c>
    </row>
    <row r="73" spans="4:20" x14ac:dyDescent="0.25">
      <c r="D73" s="26"/>
      <c r="E73" s="2">
        <f t="shared" ca="1" si="17"/>
        <v>68</v>
      </c>
      <c r="F73" s="40">
        <f t="shared" ca="1" si="18"/>
        <v>787.40157480314963</v>
      </c>
      <c r="G73" s="40">
        <f t="shared" ca="1" si="14"/>
        <v>127.9527559055113</v>
      </c>
      <c r="H73" s="41">
        <f t="shared" ca="1" si="15"/>
        <v>915.35433070866088</v>
      </c>
      <c r="I73" s="40">
        <f t="shared" ca="1" si="16"/>
        <v>46456.692913385632</v>
      </c>
      <c r="J73" s="82"/>
      <c r="K73" s="82"/>
      <c r="M73" s="78">
        <f ca="1">IF(N73&lt;=$B$9,IF(N73&lt;$B$10,0,IF(N73=$B$10,SUM($T$6:T73),0)),"")</f>
        <v>0</v>
      </c>
      <c r="N73" s="2">
        <f t="shared" ca="1" si="19"/>
        <v>68</v>
      </c>
      <c r="O73" s="84">
        <f t="shared" ca="1" si="12"/>
        <v>826.44628099173553</v>
      </c>
      <c r="P73" s="84">
        <f t="shared" ca="1" si="13"/>
        <v>134.29752066115734</v>
      </c>
      <c r="Q73" s="41">
        <f t="shared" ca="1" si="20"/>
        <v>960.7438016528929</v>
      </c>
      <c r="R73" s="81">
        <f t="shared" ca="1" si="21"/>
        <v>48760.330578512505</v>
      </c>
      <c r="S73" s="15">
        <f t="shared" ca="1" si="22"/>
        <v>45.389470944232016</v>
      </c>
      <c r="T73" s="80">
        <f t="shared" ref="T73:T136" ca="1" si="23">IF(N73&lt;=$B$9,$B$13/360*30*R72,"")</f>
        <v>134.29752066115734</v>
      </c>
    </row>
    <row r="74" spans="4:20" x14ac:dyDescent="0.25">
      <c r="D74" s="26"/>
      <c r="E74" s="2">
        <f t="shared" ca="1" si="17"/>
        <v>69</v>
      </c>
      <c r="F74" s="40">
        <f t="shared" ca="1" si="18"/>
        <v>787.40157480314963</v>
      </c>
      <c r="G74" s="40">
        <f t="shared" ca="1" si="14"/>
        <v>125.82020997375275</v>
      </c>
      <c r="H74" s="41">
        <f t="shared" ca="1" si="15"/>
        <v>913.22178477690238</v>
      </c>
      <c r="I74" s="40">
        <f t="shared" ca="1" si="16"/>
        <v>45669.29133858248</v>
      </c>
      <c r="J74" s="82"/>
      <c r="K74" s="82"/>
      <c r="M74" s="78">
        <f ca="1">IF(N74&lt;=$B$9,IF(N74&lt;$B$10,0,IF(N74=$B$10,SUM($T$6:T74),0)),"")</f>
        <v>0</v>
      </c>
      <c r="N74" s="2">
        <f t="shared" ca="1" si="19"/>
        <v>69</v>
      </c>
      <c r="O74" s="84">
        <f t="shared" ref="O74:O137" ca="1" si="24">IF(N74&lt;=$B$10,"",IF(N74&lt;=$B$9,$R$5/$B$11,""))</f>
        <v>826.44628099173553</v>
      </c>
      <c r="P74" s="84">
        <f t="shared" ca="1" si="13"/>
        <v>132.05922865013804</v>
      </c>
      <c r="Q74" s="41">
        <f t="shared" ca="1" si="20"/>
        <v>958.50550964187357</v>
      </c>
      <c r="R74" s="81">
        <f t="shared" ca="1" si="21"/>
        <v>47933.884297520766</v>
      </c>
      <c r="S74" s="15">
        <f t="shared" ca="1" si="22"/>
        <v>45.283724864971191</v>
      </c>
      <c r="T74" s="80">
        <f t="shared" ca="1" si="23"/>
        <v>132.05922865013804</v>
      </c>
    </row>
    <row r="75" spans="4:20" x14ac:dyDescent="0.25">
      <c r="D75" s="26"/>
      <c r="E75" s="2">
        <f t="shared" ca="1" si="17"/>
        <v>70</v>
      </c>
      <c r="F75" s="40">
        <f t="shared" ca="1" si="18"/>
        <v>787.40157480314963</v>
      </c>
      <c r="G75" s="40">
        <f t="shared" ca="1" si="14"/>
        <v>123.68766404199422</v>
      </c>
      <c r="H75" s="41">
        <f t="shared" ca="1" si="15"/>
        <v>911.08923884514388</v>
      </c>
      <c r="I75" s="40">
        <f t="shared" ca="1" si="16"/>
        <v>44881.889763779327</v>
      </c>
      <c r="J75" s="82"/>
      <c r="K75" s="82"/>
      <c r="M75" s="78">
        <f ca="1">IF(N75&lt;=$B$9,IF(N75&lt;$B$10,0,IF(N75=$B$10,SUM($T$6:T75),0)),"")</f>
        <v>0</v>
      </c>
      <c r="N75" s="2">
        <f t="shared" ca="1" si="19"/>
        <v>70</v>
      </c>
      <c r="O75" s="84">
        <f t="shared" ca="1" si="24"/>
        <v>826.44628099173553</v>
      </c>
      <c r="P75" s="84">
        <f t="shared" ref="P75:P138" ca="1" si="25">IF(N75&lt;=$B$10,"",IF(N75&lt;=$B$9,$B$13/360*30*R74+M74,""))</f>
        <v>129.82093663911874</v>
      </c>
      <c r="Q75" s="41">
        <f t="shared" ca="1" si="20"/>
        <v>956.26721763085425</v>
      </c>
      <c r="R75" s="81">
        <f t="shared" ca="1" si="21"/>
        <v>47107.438016529028</v>
      </c>
      <c r="S75" s="15">
        <f t="shared" ca="1" si="22"/>
        <v>45.177978785710366</v>
      </c>
      <c r="T75" s="80">
        <f t="shared" ca="1" si="23"/>
        <v>129.82093663911874</v>
      </c>
    </row>
    <row r="76" spans="4:20" x14ac:dyDescent="0.25">
      <c r="D76" s="26"/>
      <c r="E76" s="2">
        <f t="shared" ca="1" si="17"/>
        <v>71</v>
      </c>
      <c r="F76" s="40">
        <f t="shared" ca="1" si="18"/>
        <v>787.40157480314963</v>
      </c>
      <c r="G76" s="40">
        <f t="shared" ca="1" si="14"/>
        <v>121.55511811023568</v>
      </c>
      <c r="H76" s="41">
        <f t="shared" ca="1" si="15"/>
        <v>908.95669291338527</v>
      </c>
      <c r="I76" s="40">
        <f t="shared" ca="1" si="16"/>
        <v>44094.488188976175</v>
      </c>
      <c r="J76" s="82"/>
      <c r="K76" s="82"/>
      <c r="M76" s="78">
        <f ca="1">IF(N76&lt;=$B$9,IF(N76&lt;$B$10,0,IF(N76=$B$10,SUM($T$6:T76),0)),"")</f>
        <v>0</v>
      </c>
      <c r="N76" s="2">
        <f t="shared" ca="1" si="19"/>
        <v>71</v>
      </c>
      <c r="O76" s="84">
        <f t="shared" ca="1" si="24"/>
        <v>826.44628099173553</v>
      </c>
      <c r="P76" s="84">
        <f t="shared" ca="1" si="25"/>
        <v>127.58264462809946</v>
      </c>
      <c r="Q76" s="41">
        <f t="shared" ca="1" si="20"/>
        <v>954.02892561983504</v>
      </c>
      <c r="R76" s="81">
        <f t="shared" ca="1" si="21"/>
        <v>46280.991735537289</v>
      </c>
      <c r="S76" s="15">
        <f t="shared" ca="1" si="22"/>
        <v>45.072232706449768</v>
      </c>
      <c r="T76" s="80">
        <f t="shared" ca="1" si="23"/>
        <v>127.58264462809946</v>
      </c>
    </row>
    <row r="77" spans="4:20" x14ac:dyDescent="0.25">
      <c r="D77" s="26"/>
      <c r="E77" s="2">
        <f t="shared" ca="1" si="17"/>
        <v>72</v>
      </c>
      <c r="F77" s="40">
        <f t="shared" ca="1" si="18"/>
        <v>787.40157480314963</v>
      </c>
      <c r="G77" s="40">
        <f t="shared" ca="1" si="14"/>
        <v>119.42257217847714</v>
      </c>
      <c r="H77" s="41">
        <f t="shared" ca="1" si="15"/>
        <v>906.82414698162677</v>
      </c>
      <c r="I77" s="40">
        <f t="shared" ca="1" si="16"/>
        <v>43307.086614173022</v>
      </c>
      <c r="J77" s="82"/>
      <c r="K77" s="82"/>
      <c r="M77" s="78">
        <f ca="1">IF(N77&lt;=$B$9,IF(N77&lt;$B$10,0,IF(N77=$B$10,SUM($T$6:T77),0)),"")</f>
        <v>0</v>
      </c>
      <c r="N77" s="2">
        <f t="shared" ca="1" si="19"/>
        <v>72</v>
      </c>
      <c r="O77" s="84">
        <f t="shared" ca="1" si="24"/>
        <v>826.44628099173553</v>
      </c>
      <c r="P77" s="84">
        <f t="shared" ca="1" si="25"/>
        <v>125.34435261708016</v>
      </c>
      <c r="Q77" s="41">
        <f t="shared" ca="1" si="20"/>
        <v>951.79063360881571</v>
      </c>
      <c r="R77" s="81">
        <f t="shared" ca="1" si="21"/>
        <v>45454.54545454555</v>
      </c>
      <c r="S77" s="15">
        <f t="shared" ca="1" si="22"/>
        <v>44.966486627188942</v>
      </c>
      <c r="T77" s="80">
        <f t="shared" ca="1" si="23"/>
        <v>125.34435261708016</v>
      </c>
    </row>
    <row r="78" spans="4:20" x14ac:dyDescent="0.25">
      <c r="D78" s="26"/>
      <c r="E78" s="2">
        <f t="shared" ca="1" si="17"/>
        <v>73</v>
      </c>
      <c r="F78" s="40">
        <f t="shared" ca="1" si="18"/>
        <v>787.40157480314963</v>
      </c>
      <c r="G78" s="40">
        <f t="shared" ca="1" si="14"/>
        <v>117.29002624671861</v>
      </c>
      <c r="H78" s="41">
        <f t="shared" ca="1" si="15"/>
        <v>904.69160104986827</v>
      </c>
      <c r="I78" s="40">
        <f t="shared" ca="1" si="16"/>
        <v>42519.68503936987</v>
      </c>
      <c r="J78" s="82"/>
      <c r="K78" s="82"/>
      <c r="M78" s="78">
        <f ca="1">IF(N78&lt;=$B$9,IF(N78&lt;$B$10,0,IF(N78=$B$10,SUM($T$6:T78),0)),"")</f>
        <v>0</v>
      </c>
      <c r="N78" s="2">
        <f t="shared" ca="1" si="19"/>
        <v>73</v>
      </c>
      <c r="O78" s="84">
        <f t="shared" ca="1" si="24"/>
        <v>826.44628099173553</v>
      </c>
      <c r="P78" s="84">
        <f t="shared" ca="1" si="25"/>
        <v>123.10606060606086</v>
      </c>
      <c r="Q78" s="41">
        <f t="shared" ca="1" si="20"/>
        <v>949.55234159779639</v>
      </c>
      <c r="R78" s="81">
        <f t="shared" ca="1" si="21"/>
        <v>44628.099173553812</v>
      </c>
      <c r="S78" s="15">
        <f t="shared" ca="1" si="22"/>
        <v>44.860740547928117</v>
      </c>
      <c r="T78" s="80">
        <f t="shared" ca="1" si="23"/>
        <v>123.10606060606086</v>
      </c>
    </row>
    <row r="79" spans="4:20" x14ac:dyDescent="0.25">
      <c r="D79" s="26"/>
      <c r="E79" s="2">
        <f t="shared" ca="1" si="17"/>
        <v>74</v>
      </c>
      <c r="F79" s="40">
        <f t="shared" ca="1" si="18"/>
        <v>787.40157480314963</v>
      </c>
      <c r="G79" s="40">
        <f t="shared" ca="1" si="14"/>
        <v>115.15748031496007</v>
      </c>
      <c r="H79" s="41">
        <f t="shared" ca="1" si="15"/>
        <v>902.55905511810965</v>
      </c>
      <c r="I79" s="40">
        <f t="shared" ca="1" si="16"/>
        <v>41732.283464566717</v>
      </c>
      <c r="J79" s="82"/>
      <c r="K79" s="82"/>
      <c r="M79" s="78">
        <f ca="1">IF(N79&lt;=$B$9,IF(N79&lt;$B$10,0,IF(N79=$B$10,SUM($T$6:T79),0)),"")</f>
        <v>0</v>
      </c>
      <c r="N79" s="2">
        <f t="shared" ca="1" si="19"/>
        <v>74</v>
      </c>
      <c r="O79" s="84">
        <f t="shared" ca="1" si="24"/>
        <v>826.44628099173553</v>
      </c>
      <c r="P79" s="84">
        <f t="shared" ca="1" si="25"/>
        <v>120.86776859504158</v>
      </c>
      <c r="Q79" s="41">
        <f t="shared" ca="1" si="20"/>
        <v>947.31404958677717</v>
      </c>
      <c r="R79" s="81">
        <f t="shared" ca="1" si="21"/>
        <v>43801.652892562073</v>
      </c>
      <c r="S79" s="15">
        <f t="shared" ca="1" si="22"/>
        <v>44.754994468667519</v>
      </c>
      <c r="T79" s="80">
        <f t="shared" ca="1" si="23"/>
        <v>120.86776859504158</v>
      </c>
    </row>
    <row r="80" spans="4:20" x14ac:dyDescent="0.25">
      <c r="D80" s="26"/>
      <c r="E80" s="2">
        <f t="shared" ca="1" si="17"/>
        <v>75</v>
      </c>
      <c r="F80" s="40">
        <f t="shared" ca="1" si="18"/>
        <v>787.40157480314963</v>
      </c>
      <c r="G80" s="40">
        <f t="shared" ca="1" si="14"/>
        <v>113.02493438320153</v>
      </c>
      <c r="H80" s="41">
        <f t="shared" ca="1" si="15"/>
        <v>900.42650918635115</v>
      </c>
      <c r="I80" s="40">
        <f t="shared" ca="1" si="16"/>
        <v>40944.881889763565</v>
      </c>
      <c r="J80" s="82"/>
      <c r="K80" s="82"/>
      <c r="M80" s="78">
        <f ca="1">IF(N80&lt;=$B$9,IF(N80&lt;$B$10,0,IF(N80=$B$10,SUM($T$6:T80),0)),"")</f>
        <v>0</v>
      </c>
      <c r="N80" s="2">
        <f t="shared" ca="1" si="19"/>
        <v>75</v>
      </c>
      <c r="O80" s="84">
        <f t="shared" ca="1" si="24"/>
        <v>826.44628099173553</v>
      </c>
      <c r="P80" s="84">
        <f t="shared" ca="1" si="25"/>
        <v>118.62947658402229</v>
      </c>
      <c r="Q80" s="41">
        <f t="shared" ca="1" si="20"/>
        <v>945.07575757575785</v>
      </c>
      <c r="R80" s="81">
        <f t="shared" ca="1" si="21"/>
        <v>42975.206611570335</v>
      </c>
      <c r="S80" s="15">
        <f t="shared" ca="1" si="22"/>
        <v>44.649248389406694</v>
      </c>
      <c r="T80" s="80">
        <f t="shared" ca="1" si="23"/>
        <v>118.62947658402229</v>
      </c>
    </row>
    <row r="81" spans="4:20" x14ac:dyDescent="0.25">
      <c r="D81" s="26"/>
      <c r="E81" s="2">
        <f t="shared" ca="1" si="17"/>
        <v>76</v>
      </c>
      <c r="F81" s="40">
        <f t="shared" ca="1" si="18"/>
        <v>787.40157480314963</v>
      </c>
      <c r="G81" s="40">
        <f t="shared" ca="1" si="14"/>
        <v>110.892388451443</v>
      </c>
      <c r="H81" s="41">
        <f t="shared" ca="1" si="15"/>
        <v>898.29396325459265</v>
      </c>
      <c r="I81" s="40">
        <f t="shared" ca="1" si="16"/>
        <v>40157.480314960412</v>
      </c>
      <c r="J81" s="82"/>
      <c r="K81" s="82"/>
      <c r="M81" s="78">
        <f ca="1">IF(N81&lt;=$B$9,IF(N81&lt;$B$10,0,IF(N81=$B$10,SUM($T$6:T81),0)),"")</f>
        <v>0</v>
      </c>
      <c r="N81" s="2">
        <f t="shared" ca="1" si="19"/>
        <v>76</v>
      </c>
      <c r="O81" s="84">
        <f t="shared" ca="1" si="24"/>
        <v>826.44628099173553</v>
      </c>
      <c r="P81" s="84">
        <f t="shared" ca="1" si="25"/>
        <v>116.39118457300299</v>
      </c>
      <c r="Q81" s="41">
        <f t="shared" ca="1" si="20"/>
        <v>942.83746556473852</v>
      </c>
      <c r="R81" s="81">
        <f t="shared" ca="1" si="21"/>
        <v>42148.760330578596</v>
      </c>
      <c r="S81" s="15">
        <f t="shared" ca="1" si="22"/>
        <v>44.543502310145868</v>
      </c>
      <c r="T81" s="80">
        <f t="shared" ca="1" si="23"/>
        <v>116.39118457300299</v>
      </c>
    </row>
    <row r="82" spans="4:20" x14ac:dyDescent="0.25">
      <c r="D82" s="26"/>
      <c r="E82" s="2">
        <f t="shared" ca="1" si="17"/>
        <v>77</v>
      </c>
      <c r="F82" s="40">
        <f t="shared" ca="1" si="18"/>
        <v>787.40157480314963</v>
      </c>
      <c r="G82" s="40">
        <f t="shared" ca="1" si="14"/>
        <v>108.75984251968445</v>
      </c>
      <c r="H82" s="41">
        <f t="shared" ca="1" si="15"/>
        <v>896.16141732283404</v>
      </c>
      <c r="I82" s="40">
        <f t="shared" ca="1" si="16"/>
        <v>39370.07874015726</v>
      </c>
      <c r="J82" s="82"/>
      <c r="K82" s="82"/>
      <c r="M82" s="78">
        <f ca="1">IF(N82&lt;=$B$9,IF(N82&lt;$B$10,0,IF(N82=$B$10,SUM($T$6:T82),0)),"")</f>
        <v>0</v>
      </c>
      <c r="N82" s="2">
        <f t="shared" ca="1" si="19"/>
        <v>77</v>
      </c>
      <c r="O82" s="84">
        <f t="shared" ca="1" si="24"/>
        <v>826.44628099173553</v>
      </c>
      <c r="P82" s="84">
        <f t="shared" ca="1" si="25"/>
        <v>114.15289256198371</v>
      </c>
      <c r="Q82" s="41">
        <f t="shared" ca="1" si="20"/>
        <v>940.5991735537192</v>
      </c>
      <c r="R82" s="81">
        <f t="shared" ca="1" si="21"/>
        <v>41322.314049586857</v>
      </c>
      <c r="S82" s="15">
        <f t="shared" ca="1" si="22"/>
        <v>44.437756230885157</v>
      </c>
      <c r="T82" s="80">
        <f t="shared" ca="1" si="23"/>
        <v>114.15289256198371</v>
      </c>
    </row>
    <row r="83" spans="4:20" x14ac:dyDescent="0.25">
      <c r="D83" s="26"/>
      <c r="E83" s="2">
        <f t="shared" ca="1" si="17"/>
        <v>78</v>
      </c>
      <c r="F83" s="40">
        <f t="shared" ca="1" si="18"/>
        <v>787.40157480314963</v>
      </c>
      <c r="G83" s="40">
        <f t="shared" ca="1" si="14"/>
        <v>106.62729658792591</v>
      </c>
      <c r="H83" s="41">
        <f t="shared" ca="1" si="15"/>
        <v>894.02887139107554</v>
      </c>
      <c r="I83" s="40">
        <f t="shared" ca="1" si="16"/>
        <v>38582.677165354107</v>
      </c>
      <c r="J83" s="82"/>
      <c r="K83" s="82"/>
      <c r="M83" s="78">
        <f ca="1">IF(N83&lt;=$B$9,IF(N83&lt;$B$10,0,IF(N83=$B$10,SUM($T$6:T83),0)),"")</f>
        <v>0</v>
      </c>
      <c r="N83" s="2">
        <f t="shared" ca="1" si="19"/>
        <v>78</v>
      </c>
      <c r="O83" s="84">
        <f t="shared" ca="1" si="24"/>
        <v>826.44628099173553</v>
      </c>
      <c r="P83" s="84">
        <f t="shared" ca="1" si="25"/>
        <v>111.91460055096441</v>
      </c>
      <c r="Q83" s="41">
        <f t="shared" ca="1" si="20"/>
        <v>938.36088154269999</v>
      </c>
      <c r="R83" s="81">
        <f t="shared" ca="1" si="21"/>
        <v>40495.867768595119</v>
      </c>
      <c r="S83" s="15">
        <f t="shared" ca="1" si="22"/>
        <v>44.332010151624445</v>
      </c>
      <c r="T83" s="80">
        <f t="shared" ca="1" si="23"/>
        <v>111.91460055096441</v>
      </c>
    </row>
    <row r="84" spans="4:20" x14ac:dyDescent="0.25">
      <c r="D84" s="26"/>
      <c r="E84" s="2">
        <f t="shared" ca="1" si="17"/>
        <v>79</v>
      </c>
      <c r="F84" s="40">
        <f t="shared" ca="1" si="18"/>
        <v>787.40157480314963</v>
      </c>
      <c r="G84" s="40">
        <f t="shared" ca="1" si="14"/>
        <v>104.49475065616738</v>
      </c>
      <c r="H84" s="41">
        <f t="shared" ca="1" si="15"/>
        <v>891.89632545931704</v>
      </c>
      <c r="I84" s="40">
        <f t="shared" ca="1" si="16"/>
        <v>37795.275590550955</v>
      </c>
      <c r="J84" s="82"/>
      <c r="K84" s="82"/>
      <c r="M84" s="78">
        <f ca="1">IF(N84&lt;=$B$9,IF(N84&lt;$B$10,0,IF(N84=$B$10,SUM($T$6:T84),0)),"")</f>
        <v>0</v>
      </c>
      <c r="N84" s="2">
        <f t="shared" ca="1" si="19"/>
        <v>79</v>
      </c>
      <c r="O84" s="84">
        <f t="shared" ca="1" si="24"/>
        <v>826.44628099173553</v>
      </c>
      <c r="P84" s="84">
        <f t="shared" ca="1" si="25"/>
        <v>109.67630853994511</v>
      </c>
      <c r="Q84" s="41">
        <f t="shared" ca="1" si="20"/>
        <v>936.12258953168066</v>
      </c>
      <c r="R84" s="81">
        <f t="shared" ca="1" si="21"/>
        <v>39669.42148760338</v>
      </c>
      <c r="S84" s="15">
        <f t="shared" ca="1" si="22"/>
        <v>44.22626407236362</v>
      </c>
      <c r="T84" s="80">
        <f t="shared" ca="1" si="23"/>
        <v>109.67630853994511</v>
      </c>
    </row>
    <row r="85" spans="4:20" x14ac:dyDescent="0.25">
      <c r="D85" s="26"/>
      <c r="E85" s="2">
        <f t="shared" ca="1" si="17"/>
        <v>80</v>
      </c>
      <c r="F85" s="40">
        <f t="shared" ca="1" si="18"/>
        <v>787.40157480314963</v>
      </c>
      <c r="G85" s="40">
        <f t="shared" ca="1" si="14"/>
        <v>102.36220472440884</v>
      </c>
      <c r="H85" s="41">
        <f t="shared" ca="1" si="15"/>
        <v>889.76377952755843</v>
      </c>
      <c r="I85" s="40">
        <f t="shared" ca="1" si="16"/>
        <v>37007.874015747802</v>
      </c>
      <c r="J85" s="82"/>
      <c r="K85" s="82"/>
      <c r="M85" s="78">
        <f ca="1">IF(N85&lt;=$B$9,IF(N85&lt;$B$10,0,IF(N85=$B$10,SUM($T$6:T85),0)),"")</f>
        <v>0</v>
      </c>
      <c r="N85" s="2">
        <f t="shared" ca="1" si="19"/>
        <v>80</v>
      </c>
      <c r="O85" s="84">
        <f t="shared" ca="1" si="24"/>
        <v>826.44628099173553</v>
      </c>
      <c r="P85" s="84">
        <f t="shared" ca="1" si="25"/>
        <v>107.43801652892583</v>
      </c>
      <c r="Q85" s="41">
        <f t="shared" ca="1" si="20"/>
        <v>933.88429752066133</v>
      </c>
      <c r="R85" s="81">
        <f t="shared" ca="1" si="21"/>
        <v>38842.975206611642</v>
      </c>
      <c r="S85" s="15">
        <f t="shared" ca="1" si="22"/>
        <v>44.120517993102908</v>
      </c>
      <c r="T85" s="80">
        <f t="shared" ca="1" si="23"/>
        <v>107.43801652892583</v>
      </c>
    </row>
    <row r="86" spans="4:20" x14ac:dyDescent="0.25">
      <c r="D86" s="26"/>
      <c r="E86" s="2">
        <f t="shared" ca="1" si="17"/>
        <v>81</v>
      </c>
      <c r="F86" s="40">
        <f t="shared" ca="1" si="18"/>
        <v>787.40157480314963</v>
      </c>
      <c r="G86" s="40">
        <f t="shared" ca="1" si="14"/>
        <v>100.2296587926503</v>
      </c>
      <c r="H86" s="41">
        <f t="shared" ca="1" si="15"/>
        <v>887.63123359579993</v>
      </c>
      <c r="I86" s="40">
        <f t="shared" ca="1" si="16"/>
        <v>36220.47244094465</v>
      </c>
      <c r="J86" s="82"/>
      <c r="K86" s="82"/>
      <c r="M86" s="78">
        <f ca="1">IF(N86&lt;=$B$9,IF(N86&lt;$B$10,0,IF(N86=$B$10,SUM($T$6:T86),0)),"")</f>
        <v>0</v>
      </c>
      <c r="N86" s="2">
        <f t="shared" ca="1" si="19"/>
        <v>81</v>
      </c>
      <c r="O86" s="84">
        <f t="shared" ca="1" si="24"/>
        <v>826.44628099173553</v>
      </c>
      <c r="P86" s="84">
        <f t="shared" ca="1" si="25"/>
        <v>105.19972451790653</v>
      </c>
      <c r="Q86" s="41">
        <f t="shared" ca="1" si="20"/>
        <v>931.64600550964201</v>
      </c>
      <c r="R86" s="81">
        <f t="shared" ca="1" si="21"/>
        <v>38016.528925619903</v>
      </c>
      <c r="S86" s="15">
        <f t="shared" ca="1" si="22"/>
        <v>44.014771913842083</v>
      </c>
      <c r="T86" s="80">
        <f t="shared" ca="1" si="23"/>
        <v>105.19972451790653</v>
      </c>
    </row>
    <row r="87" spans="4:20" x14ac:dyDescent="0.25">
      <c r="D87" s="26"/>
      <c r="E87" s="2">
        <f t="shared" ca="1" si="17"/>
        <v>82</v>
      </c>
      <c r="F87" s="40">
        <f t="shared" ca="1" si="18"/>
        <v>787.40157480314963</v>
      </c>
      <c r="G87" s="40">
        <f t="shared" ca="1" si="14"/>
        <v>98.09711286089177</v>
      </c>
      <c r="H87" s="41">
        <f t="shared" ca="1" si="15"/>
        <v>885.49868766404143</v>
      </c>
      <c r="I87" s="40">
        <f t="shared" ca="1" si="16"/>
        <v>35433.070866141497</v>
      </c>
      <c r="J87" s="82"/>
      <c r="K87" s="82"/>
      <c r="M87" s="78">
        <f ca="1">IF(N87&lt;=$B$9,IF(N87&lt;$B$10,0,IF(N87=$B$10,SUM($T$6:T87),0)),"")</f>
        <v>0</v>
      </c>
      <c r="N87" s="2">
        <f t="shared" ca="1" si="19"/>
        <v>82</v>
      </c>
      <c r="O87" s="84">
        <f t="shared" ca="1" si="24"/>
        <v>826.44628099173553</v>
      </c>
      <c r="P87" s="84">
        <f t="shared" ca="1" si="25"/>
        <v>102.96143250688723</v>
      </c>
      <c r="Q87" s="41">
        <f t="shared" ca="1" si="20"/>
        <v>929.4077134986228</v>
      </c>
      <c r="R87" s="81">
        <f t="shared" ca="1" si="21"/>
        <v>37190.082644628164</v>
      </c>
      <c r="S87" s="15">
        <f t="shared" ca="1" si="22"/>
        <v>43.909025834581371</v>
      </c>
      <c r="T87" s="80">
        <f t="shared" ca="1" si="23"/>
        <v>102.96143250688723</v>
      </c>
    </row>
    <row r="88" spans="4:20" x14ac:dyDescent="0.25">
      <c r="D88" s="26"/>
      <c r="E88" s="2">
        <f t="shared" ca="1" si="17"/>
        <v>83</v>
      </c>
      <c r="F88" s="40">
        <f t="shared" ca="1" si="18"/>
        <v>787.40157480314963</v>
      </c>
      <c r="G88" s="40">
        <f t="shared" ca="1" si="14"/>
        <v>95.964566929133227</v>
      </c>
      <c r="H88" s="41">
        <f t="shared" ca="1" si="15"/>
        <v>883.36614173228281</v>
      </c>
      <c r="I88" s="40">
        <f t="shared" ca="1" si="16"/>
        <v>34645.669291338345</v>
      </c>
      <c r="J88" s="82"/>
      <c r="K88" s="82"/>
      <c r="M88" s="78">
        <f ca="1">IF(N88&lt;=$B$9,IF(N88&lt;$B$10,0,IF(N88=$B$10,SUM($T$6:T88),0)),"")</f>
        <v>0</v>
      </c>
      <c r="N88" s="2">
        <f t="shared" ca="1" si="19"/>
        <v>83</v>
      </c>
      <c r="O88" s="84">
        <f t="shared" ca="1" si="24"/>
        <v>826.44628099173553</v>
      </c>
      <c r="P88" s="84">
        <f t="shared" ca="1" si="25"/>
        <v>100.72314049586795</v>
      </c>
      <c r="Q88" s="41">
        <f t="shared" ca="1" si="20"/>
        <v>927.16942148760347</v>
      </c>
      <c r="R88" s="81">
        <f t="shared" ca="1" si="21"/>
        <v>36363.636363636426</v>
      </c>
      <c r="S88" s="15">
        <f t="shared" ca="1" si="22"/>
        <v>43.803279755320659</v>
      </c>
      <c r="T88" s="80">
        <f t="shared" ca="1" si="23"/>
        <v>100.72314049586795</v>
      </c>
    </row>
    <row r="89" spans="4:20" x14ac:dyDescent="0.25">
      <c r="D89" s="26"/>
      <c r="E89" s="2">
        <f t="shared" ca="1" si="17"/>
        <v>84</v>
      </c>
      <c r="F89" s="40">
        <f t="shared" ca="1" si="18"/>
        <v>787.40157480314963</v>
      </c>
      <c r="G89" s="40">
        <f t="shared" ca="1" si="14"/>
        <v>93.832020997374684</v>
      </c>
      <c r="H89" s="41">
        <f t="shared" ca="1" si="15"/>
        <v>881.23359580052431</v>
      </c>
      <c r="I89" s="40">
        <f t="shared" ca="1" si="16"/>
        <v>33858.267716535192</v>
      </c>
      <c r="J89" s="82"/>
      <c r="K89" s="82"/>
      <c r="M89" s="78">
        <f ca="1">IF(N89&lt;=$B$9,IF(N89&lt;$B$10,0,IF(N89=$B$10,SUM($T$6:T89),0)),"")</f>
        <v>0</v>
      </c>
      <c r="N89" s="2">
        <f t="shared" ca="1" si="19"/>
        <v>84</v>
      </c>
      <c r="O89" s="84">
        <f t="shared" ca="1" si="24"/>
        <v>826.44628099173553</v>
      </c>
      <c r="P89" s="84">
        <f t="shared" ca="1" si="25"/>
        <v>98.484848484848655</v>
      </c>
      <c r="Q89" s="41">
        <f t="shared" ca="1" si="20"/>
        <v>924.93112947658415</v>
      </c>
      <c r="R89" s="81">
        <f t="shared" ca="1" si="21"/>
        <v>35537.190082644687</v>
      </c>
      <c r="S89" s="15">
        <f t="shared" ca="1" si="22"/>
        <v>43.697533676059834</v>
      </c>
      <c r="T89" s="80">
        <f t="shared" ca="1" si="23"/>
        <v>98.484848484848655</v>
      </c>
    </row>
    <row r="90" spans="4:20" x14ac:dyDescent="0.25">
      <c r="D90" s="26"/>
      <c r="E90" s="2">
        <f t="shared" ca="1" si="17"/>
        <v>85</v>
      </c>
      <c r="F90" s="40">
        <f t="shared" ca="1" si="18"/>
        <v>787.40157480314963</v>
      </c>
      <c r="G90" s="40">
        <f t="shared" ca="1" si="14"/>
        <v>91.699475065616156</v>
      </c>
      <c r="H90" s="41">
        <f t="shared" ca="1" si="15"/>
        <v>879.10104986876581</v>
      </c>
      <c r="I90" s="40">
        <f t="shared" ca="1" si="16"/>
        <v>33070.86614173204</v>
      </c>
      <c r="J90" s="82"/>
      <c r="K90" s="82"/>
      <c r="M90" s="78">
        <f ca="1">IF(N90&lt;=$B$9,IF(N90&lt;$B$10,0,IF(N90=$B$10,SUM($T$6:T90),0)),"")</f>
        <v>0</v>
      </c>
      <c r="N90" s="2">
        <f t="shared" ca="1" si="19"/>
        <v>85</v>
      </c>
      <c r="O90" s="84">
        <f t="shared" ca="1" si="24"/>
        <v>826.44628099173553</v>
      </c>
      <c r="P90" s="84">
        <f t="shared" ca="1" si="25"/>
        <v>96.246556473829358</v>
      </c>
      <c r="Q90" s="41">
        <f t="shared" ca="1" si="20"/>
        <v>922.69283746556493</v>
      </c>
      <c r="R90" s="81">
        <f t="shared" ca="1" si="21"/>
        <v>34710.743801652949</v>
      </c>
      <c r="S90" s="15">
        <f t="shared" ca="1" si="22"/>
        <v>43.591787596799122</v>
      </c>
      <c r="T90" s="80">
        <f t="shared" ca="1" si="23"/>
        <v>96.246556473829358</v>
      </c>
    </row>
    <row r="91" spans="4:20" x14ac:dyDescent="0.25">
      <c r="D91" s="26"/>
      <c r="E91" s="2">
        <f t="shared" ca="1" si="17"/>
        <v>86</v>
      </c>
      <c r="F91" s="40">
        <f t="shared" ca="1" si="18"/>
        <v>787.40157480314963</v>
      </c>
      <c r="G91" s="40">
        <f t="shared" ca="1" si="14"/>
        <v>89.566929133857613</v>
      </c>
      <c r="H91" s="41">
        <f t="shared" ca="1" si="15"/>
        <v>876.9685039370072</v>
      </c>
      <c r="I91" s="40">
        <f t="shared" ca="1" si="16"/>
        <v>32283.464566928891</v>
      </c>
      <c r="J91" s="82"/>
      <c r="K91" s="82"/>
      <c r="M91" s="78">
        <f ca="1">IF(N91&lt;=$B$9,IF(N91&lt;$B$10,0,IF(N91=$B$10,SUM($T$6:T91),0)),"")</f>
        <v>0</v>
      </c>
      <c r="N91" s="2">
        <f t="shared" ca="1" si="19"/>
        <v>86</v>
      </c>
      <c r="O91" s="84">
        <f t="shared" ca="1" si="24"/>
        <v>826.44628099173553</v>
      </c>
      <c r="P91" s="84">
        <f t="shared" ca="1" si="25"/>
        <v>94.008264462810075</v>
      </c>
      <c r="Q91" s="41">
        <f t="shared" ca="1" si="20"/>
        <v>920.45454545454561</v>
      </c>
      <c r="R91" s="81">
        <f t="shared" ca="1" si="21"/>
        <v>33884.29752066121</v>
      </c>
      <c r="S91" s="15">
        <f t="shared" ca="1" si="22"/>
        <v>43.486041517538411</v>
      </c>
      <c r="T91" s="80">
        <f t="shared" ca="1" si="23"/>
        <v>94.008264462810075</v>
      </c>
    </row>
    <row r="92" spans="4:20" x14ac:dyDescent="0.25">
      <c r="D92" s="26"/>
      <c r="E92" s="2">
        <f t="shared" ca="1" si="17"/>
        <v>87</v>
      </c>
      <c r="F92" s="40">
        <f t="shared" ca="1" si="18"/>
        <v>787.40157480314963</v>
      </c>
      <c r="G92" s="40">
        <f t="shared" ca="1" si="14"/>
        <v>87.434383202099085</v>
      </c>
      <c r="H92" s="41">
        <f t="shared" ca="1" si="15"/>
        <v>874.8359580052487</v>
      </c>
      <c r="I92" s="40">
        <f t="shared" ca="1" si="16"/>
        <v>31496.062992125742</v>
      </c>
      <c r="J92" s="82"/>
      <c r="K92" s="82"/>
      <c r="M92" s="78">
        <f ca="1">IF(N92&lt;=$B$9,IF(N92&lt;$B$10,0,IF(N92=$B$10,SUM($T$6:T92),0)),"")</f>
        <v>0</v>
      </c>
      <c r="N92" s="2">
        <f t="shared" ca="1" si="19"/>
        <v>87</v>
      </c>
      <c r="O92" s="84">
        <f t="shared" ca="1" si="24"/>
        <v>826.44628099173553</v>
      </c>
      <c r="P92" s="84">
        <f t="shared" ca="1" si="25"/>
        <v>91.769972451790778</v>
      </c>
      <c r="Q92" s="41">
        <f t="shared" ca="1" si="20"/>
        <v>918.21625344352628</v>
      </c>
      <c r="R92" s="81">
        <f t="shared" ca="1" si="21"/>
        <v>33057.851239669471</v>
      </c>
      <c r="S92" s="15">
        <f t="shared" ca="1" si="22"/>
        <v>43.380295438277585</v>
      </c>
      <c r="T92" s="80">
        <f t="shared" ca="1" si="23"/>
        <v>91.769972451790778</v>
      </c>
    </row>
    <row r="93" spans="4:20" x14ac:dyDescent="0.25">
      <c r="D93" s="26"/>
      <c r="E93" s="2">
        <f t="shared" ca="1" si="17"/>
        <v>88</v>
      </c>
      <c r="F93" s="40">
        <f t="shared" ca="1" si="18"/>
        <v>787.40157480314963</v>
      </c>
      <c r="G93" s="40">
        <f t="shared" ca="1" si="14"/>
        <v>85.301837270340556</v>
      </c>
      <c r="H93" s="41">
        <f t="shared" ca="1" si="15"/>
        <v>872.7034120734902</v>
      </c>
      <c r="I93" s="40">
        <f t="shared" ca="1" si="16"/>
        <v>30708.661417322593</v>
      </c>
      <c r="J93" s="82"/>
      <c r="K93" s="82"/>
      <c r="M93" s="78">
        <f ca="1">IF(N93&lt;=$B$9,IF(N93&lt;$B$10,0,IF(N93=$B$10,SUM($T$6:T93),0)),"")</f>
        <v>0</v>
      </c>
      <c r="N93" s="2">
        <f t="shared" ca="1" si="19"/>
        <v>88</v>
      </c>
      <c r="O93" s="84">
        <f t="shared" ca="1" si="24"/>
        <v>826.44628099173553</v>
      </c>
      <c r="P93" s="84">
        <f t="shared" ca="1" si="25"/>
        <v>89.531680440771481</v>
      </c>
      <c r="Q93" s="41">
        <f t="shared" ca="1" si="20"/>
        <v>915.97796143250707</v>
      </c>
      <c r="R93" s="81">
        <f t="shared" ca="1" si="21"/>
        <v>32231.404958677736</v>
      </c>
      <c r="S93" s="15">
        <f t="shared" ca="1" si="22"/>
        <v>43.274549359016873</v>
      </c>
      <c r="T93" s="80">
        <f t="shared" ca="1" si="23"/>
        <v>89.531680440771481</v>
      </c>
    </row>
    <row r="94" spans="4:20" x14ac:dyDescent="0.25">
      <c r="D94" s="26"/>
      <c r="E94" s="2">
        <f t="shared" ca="1" si="17"/>
        <v>89</v>
      </c>
      <c r="F94" s="40">
        <f t="shared" ca="1" si="18"/>
        <v>787.40157480314963</v>
      </c>
      <c r="G94" s="40">
        <f t="shared" ca="1" si="14"/>
        <v>83.169291338582028</v>
      </c>
      <c r="H94" s="41">
        <f t="shared" ca="1" si="15"/>
        <v>870.5708661417317</v>
      </c>
      <c r="I94" s="40">
        <f t="shared" ca="1" si="16"/>
        <v>29921.259842519445</v>
      </c>
      <c r="J94" s="82"/>
      <c r="K94" s="82"/>
      <c r="M94" s="78">
        <f ca="1">IF(N94&lt;=$B$9,IF(N94&lt;$B$10,0,IF(N94=$B$10,SUM($T$6:T94),0)),"")</f>
        <v>0</v>
      </c>
      <c r="N94" s="2">
        <f t="shared" ca="1" si="19"/>
        <v>89</v>
      </c>
      <c r="O94" s="84">
        <f t="shared" ca="1" si="24"/>
        <v>826.44628099173553</v>
      </c>
      <c r="P94" s="84">
        <f t="shared" ca="1" si="25"/>
        <v>87.293388429752213</v>
      </c>
      <c r="Q94" s="41">
        <f t="shared" ca="1" si="20"/>
        <v>913.73966942148775</v>
      </c>
      <c r="R94" s="81">
        <f t="shared" ca="1" si="21"/>
        <v>31404.958677686001</v>
      </c>
      <c r="S94" s="15">
        <f t="shared" ca="1" si="22"/>
        <v>43.168803279756048</v>
      </c>
      <c r="T94" s="80">
        <f t="shared" ca="1" si="23"/>
        <v>87.293388429752213</v>
      </c>
    </row>
    <row r="95" spans="4:20" x14ac:dyDescent="0.25">
      <c r="D95" s="26"/>
      <c r="E95" s="2">
        <f t="shared" ca="1" si="17"/>
        <v>90</v>
      </c>
      <c r="F95" s="40">
        <f t="shared" ca="1" si="18"/>
        <v>787.40157480314963</v>
      </c>
      <c r="G95" s="40">
        <f t="shared" ca="1" si="14"/>
        <v>81.036745406823499</v>
      </c>
      <c r="H95" s="41">
        <f t="shared" ca="1" si="15"/>
        <v>868.43832020997309</v>
      </c>
      <c r="I95" s="40">
        <f t="shared" ca="1" si="16"/>
        <v>29133.858267716296</v>
      </c>
      <c r="J95" s="82"/>
      <c r="K95" s="82"/>
      <c r="M95" s="78">
        <f ca="1">IF(N95&lt;=$B$9,IF(N95&lt;$B$10,0,IF(N95=$B$10,SUM($T$6:T95),0)),"")</f>
        <v>0</v>
      </c>
      <c r="N95" s="2">
        <f t="shared" ca="1" si="19"/>
        <v>90</v>
      </c>
      <c r="O95" s="84">
        <f t="shared" ca="1" si="24"/>
        <v>826.44628099173553</v>
      </c>
      <c r="P95" s="84">
        <f t="shared" ca="1" si="25"/>
        <v>85.05509641873293</v>
      </c>
      <c r="Q95" s="41">
        <f t="shared" ca="1" si="20"/>
        <v>911.50137741046842</v>
      </c>
      <c r="R95" s="81">
        <f t="shared" ca="1" si="21"/>
        <v>30578.512396694266</v>
      </c>
      <c r="S95" s="15">
        <f t="shared" ca="1" si="22"/>
        <v>43.063057200495336</v>
      </c>
      <c r="T95" s="80">
        <f t="shared" ca="1" si="23"/>
        <v>85.05509641873293</v>
      </c>
    </row>
    <row r="96" spans="4:20" x14ac:dyDescent="0.25">
      <c r="D96" s="26"/>
      <c r="E96" s="2">
        <f t="shared" ca="1" si="17"/>
        <v>91</v>
      </c>
      <c r="F96" s="40">
        <f t="shared" ca="1" si="18"/>
        <v>787.40157480314963</v>
      </c>
      <c r="G96" s="40">
        <f t="shared" ca="1" si="14"/>
        <v>78.904199475064971</v>
      </c>
      <c r="H96" s="41">
        <f t="shared" ca="1" si="15"/>
        <v>866.30577427821459</v>
      </c>
      <c r="I96" s="40">
        <f t="shared" ca="1" si="16"/>
        <v>28346.456692913147</v>
      </c>
      <c r="J96" s="82"/>
      <c r="K96" s="82"/>
      <c r="M96" s="78">
        <f ca="1">IF(N96&lt;=$B$9,IF(N96&lt;$B$10,0,IF(N96=$B$10,SUM($T$6:T96),0)),"")</f>
        <v>0</v>
      </c>
      <c r="N96" s="2">
        <f t="shared" ca="1" si="19"/>
        <v>91</v>
      </c>
      <c r="O96" s="84">
        <f t="shared" ca="1" si="24"/>
        <v>826.44628099173553</v>
      </c>
      <c r="P96" s="84">
        <f t="shared" ca="1" si="25"/>
        <v>82.816804407713647</v>
      </c>
      <c r="Q96" s="41">
        <f t="shared" ca="1" si="20"/>
        <v>909.26308539944921</v>
      </c>
      <c r="R96" s="81">
        <f t="shared" ca="1" si="21"/>
        <v>29752.066115702532</v>
      </c>
      <c r="S96" s="15">
        <f t="shared" ca="1" si="22"/>
        <v>42.957311121234625</v>
      </c>
      <c r="T96" s="80">
        <f t="shared" ca="1" si="23"/>
        <v>82.816804407713647</v>
      </c>
    </row>
    <row r="97" spans="4:20" x14ac:dyDescent="0.25">
      <c r="D97" s="26"/>
      <c r="E97" s="2">
        <f t="shared" ca="1" si="17"/>
        <v>92</v>
      </c>
      <c r="F97" s="40">
        <f t="shared" ca="1" si="18"/>
        <v>787.40157480314963</v>
      </c>
      <c r="G97" s="40">
        <f t="shared" ca="1" si="14"/>
        <v>76.771653543306442</v>
      </c>
      <c r="H97" s="41">
        <f t="shared" ca="1" si="15"/>
        <v>864.17322834645609</v>
      </c>
      <c r="I97" s="40">
        <f t="shared" ca="1" si="16"/>
        <v>27559.055118109998</v>
      </c>
      <c r="J97" s="82"/>
      <c r="K97" s="82"/>
      <c r="M97" s="78">
        <f ca="1">IF(N97&lt;=$B$9,IF(N97&lt;$B$10,0,IF(N97=$B$10,SUM($T$6:T97),0)),"")</f>
        <v>0</v>
      </c>
      <c r="N97" s="2">
        <f t="shared" ca="1" si="19"/>
        <v>92</v>
      </c>
      <c r="O97" s="84">
        <f t="shared" ca="1" si="24"/>
        <v>826.44628099173553</v>
      </c>
      <c r="P97" s="84">
        <f t="shared" ca="1" si="25"/>
        <v>80.578512396694364</v>
      </c>
      <c r="Q97" s="41">
        <f t="shared" ca="1" si="20"/>
        <v>907.02479338842988</v>
      </c>
      <c r="R97" s="81">
        <f t="shared" ca="1" si="21"/>
        <v>28925.619834710797</v>
      </c>
      <c r="S97" s="15">
        <f t="shared" ca="1" si="22"/>
        <v>42.851565041973799</v>
      </c>
      <c r="T97" s="80">
        <f t="shared" ca="1" si="23"/>
        <v>80.578512396694364</v>
      </c>
    </row>
    <row r="98" spans="4:20" x14ac:dyDescent="0.25">
      <c r="D98" s="26"/>
      <c r="E98" s="2">
        <f t="shared" ca="1" si="17"/>
        <v>93</v>
      </c>
      <c r="F98" s="40">
        <f t="shared" ca="1" si="18"/>
        <v>787.40157480314963</v>
      </c>
      <c r="G98" s="40">
        <f t="shared" ca="1" si="14"/>
        <v>74.639107611547914</v>
      </c>
      <c r="H98" s="41">
        <f t="shared" ca="1" si="15"/>
        <v>862.04068241469759</v>
      </c>
      <c r="I98" s="40">
        <f t="shared" ca="1" si="16"/>
        <v>26771.653543306849</v>
      </c>
      <c r="J98" s="82"/>
      <c r="K98" s="82"/>
      <c r="M98" s="78">
        <f ca="1">IF(N98&lt;=$B$9,IF(N98&lt;$B$10,0,IF(N98=$B$10,SUM($T$6:T98),0)),"")</f>
        <v>0</v>
      </c>
      <c r="N98" s="2">
        <f t="shared" ca="1" si="19"/>
        <v>93</v>
      </c>
      <c r="O98" s="84">
        <f t="shared" ca="1" si="24"/>
        <v>826.44628099173553</v>
      </c>
      <c r="P98" s="84">
        <f t="shared" ca="1" si="25"/>
        <v>78.340220385675082</v>
      </c>
      <c r="Q98" s="41">
        <f t="shared" ca="1" si="20"/>
        <v>904.78650137741056</v>
      </c>
      <c r="R98" s="81">
        <f t="shared" ca="1" si="21"/>
        <v>28099.173553719062</v>
      </c>
      <c r="S98" s="15">
        <f t="shared" ca="1" si="22"/>
        <v>42.745818962712974</v>
      </c>
      <c r="T98" s="80">
        <f t="shared" ca="1" si="23"/>
        <v>78.340220385675082</v>
      </c>
    </row>
    <row r="99" spans="4:20" x14ac:dyDescent="0.25">
      <c r="D99" s="26"/>
      <c r="E99" s="2">
        <f t="shared" ca="1" si="17"/>
        <v>94</v>
      </c>
      <c r="F99" s="40">
        <f t="shared" ca="1" si="18"/>
        <v>787.40157480314963</v>
      </c>
      <c r="G99" s="40">
        <f t="shared" ca="1" si="14"/>
        <v>72.506561679789385</v>
      </c>
      <c r="H99" s="41">
        <f t="shared" ca="1" si="15"/>
        <v>859.90813648293897</v>
      </c>
      <c r="I99" s="40">
        <f t="shared" ca="1" si="16"/>
        <v>25984.2519685037</v>
      </c>
      <c r="J99" s="82"/>
      <c r="K99" s="82"/>
      <c r="M99" s="78">
        <f ca="1">IF(N99&lt;=$B$9,IF(N99&lt;$B$10,0,IF(N99=$B$10,SUM($T$6:T99),0)),"")</f>
        <v>0</v>
      </c>
      <c r="N99" s="2">
        <f t="shared" ca="1" si="19"/>
        <v>94</v>
      </c>
      <c r="O99" s="84">
        <f t="shared" ca="1" si="24"/>
        <v>826.44628099173553</v>
      </c>
      <c r="P99" s="84">
        <f t="shared" ca="1" si="25"/>
        <v>76.101928374655799</v>
      </c>
      <c r="Q99" s="41">
        <f t="shared" ca="1" si="20"/>
        <v>902.54820936639135</v>
      </c>
      <c r="R99" s="81">
        <f t="shared" ca="1" si="21"/>
        <v>27272.727272727327</v>
      </c>
      <c r="S99" s="15">
        <f t="shared" ca="1" si="22"/>
        <v>42.640072883452376</v>
      </c>
      <c r="T99" s="80">
        <f t="shared" ca="1" si="23"/>
        <v>76.101928374655799</v>
      </c>
    </row>
    <row r="100" spans="4:20" x14ac:dyDescent="0.25">
      <c r="D100" s="26"/>
      <c r="E100" s="2">
        <f t="shared" ca="1" si="17"/>
        <v>95</v>
      </c>
      <c r="F100" s="40">
        <f t="shared" ca="1" si="18"/>
        <v>787.40157480314963</v>
      </c>
      <c r="G100" s="40">
        <f t="shared" ca="1" si="14"/>
        <v>70.374015748030857</v>
      </c>
      <c r="H100" s="41">
        <f t="shared" ca="1" si="15"/>
        <v>857.77559055118047</v>
      </c>
      <c r="I100" s="40">
        <f t="shared" ca="1" si="16"/>
        <v>25196.850393700552</v>
      </c>
      <c r="J100" s="82"/>
      <c r="K100" s="82"/>
      <c r="M100" s="78">
        <f ca="1">IF(N100&lt;=$B$9,IF(N100&lt;$B$10,0,IF(N100=$B$10,SUM($T$6:T100),0)),"")</f>
        <v>0</v>
      </c>
      <c r="N100" s="2">
        <f t="shared" ca="1" si="19"/>
        <v>95</v>
      </c>
      <c r="O100" s="84">
        <f t="shared" ca="1" si="24"/>
        <v>826.44628099173553</v>
      </c>
      <c r="P100" s="84">
        <f t="shared" ca="1" si="25"/>
        <v>73.863636363636516</v>
      </c>
      <c r="Q100" s="41">
        <f t="shared" ca="1" si="20"/>
        <v>900.30991735537202</v>
      </c>
      <c r="R100" s="81">
        <f t="shared" ca="1" si="21"/>
        <v>26446.280991735592</v>
      </c>
      <c r="S100" s="15">
        <f t="shared" ca="1" si="22"/>
        <v>42.534326804191551</v>
      </c>
      <c r="T100" s="80">
        <f t="shared" ca="1" si="23"/>
        <v>73.863636363636516</v>
      </c>
    </row>
    <row r="101" spans="4:20" x14ac:dyDescent="0.25">
      <c r="D101" s="26"/>
      <c r="E101" s="2">
        <f t="shared" ca="1" si="17"/>
        <v>96</v>
      </c>
      <c r="F101" s="40">
        <f t="shared" ca="1" si="18"/>
        <v>787.40157480314963</v>
      </c>
      <c r="G101" s="40">
        <f t="shared" ca="1" si="14"/>
        <v>68.241469816272328</v>
      </c>
      <c r="H101" s="41">
        <f t="shared" ca="1" si="15"/>
        <v>855.64304461942197</v>
      </c>
      <c r="I101" s="40">
        <f t="shared" ca="1" si="16"/>
        <v>24409.448818897403</v>
      </c>
      <c r="J101" s="82"/>
      <c r="K101" s="82"/>
      <c r="M101" s="78">
        <f ca="1">IF(N101&lt;=$B$9,IF(N101&lt;$B$10,0,IF(N101=$B$10,SUM($T$6:T101),0)),"")</f>
        <v>0</v>
      </c>
      <c r="N101" s="2">
        <f t="shared" ca="1" si="19"/>
        <v>96</v>
      </c>
      <c r="O101" s="84">
        <f t="shared" ca="1" si="24"/>
        <v>826.44628099173553</v>
      </c>
      <c r="P101" s="84">
        <f t="shared" ca="1" si="25"/>
        <v>71.625344352617233</v>
      </c>
      <c r="Q101" s="41">
        <f t="shared" ca="1" si="20"/>
        <v>898.07162534435281</v>
      </c>
      <c r="R101" s="81">
        <f t="shared" ca="1" si="21"/>
        <v>25619.834710743857</v>
      </c>
      <c r="S101" s="15">
        <f t="shared" ca="1" si="22"/>
        <v>42.428580724930839</v>
      </c>
      <c r="T101" s="80">
        <f t="shared" ca="1" si="23"/>
        <v>71.625344352617233</v>
      </c>
    </row>
    <row r="102" spans="4:20" x14ac:dyDescent="0.25">
      <c r="D102" s="26"/>
      <c r="E102" s="2">
        <f t="shared" ca="1" si="17"/>
        <v>97</v>
      </c>
      <c r="F102" s="40">
        <f t="shared" ca="1" si="18"/>
        <v>787.40157480314963</v>
      </c>
      <c r="G102" s="40">
        <f t="shared" ca="1" si="14"/>
        <v>66.1089238845138</v>
      </c>
      <c r="H102" s="41">
        <f t="shared" ca="1" si="15"/>
        <v>853.51049868766347</v>
      </c>
      <c r="I102" s="40">
        <f t="shared" ca="1" si="16"/>
        <v>23622.047244094254</v>
      </c>
      <c r="J102" s="82"/>
      <c r="K102" s="82"/>
      <c r="M102" s="78">
        <f ca="1">IF(N102&lt;=$B$9,IF(N102&lt;$B$10,0,IF(N102=$B$10,SUM($T$6:T102),0)),"")</f>
        <v>0</v>
      </c>
      <c r="N102" s="2">
        <f t="shared" ca="1" si="19"/>
        <v>97</v>
      </c>
      <c r="O102" s="84">
        <f t="shared" ca="1" si="24"/>
        <v>826.44628099173553</v>
      </c>
      <c r="P102" s="84">
        <f t="shared" ca="1" si="25"/>
        <v>69.387052341597951</v>
      </c>
      <c r="Q102" s="41">
        <f t="shared" ca="1" si="20"/>
        <v>895.83333333333348</v>
      </c>
      <c r="R102" s="81">
        <f t="shared" ca="1" si="21"/>
        <v>24793.388429752122</v>
      </c>
      <c r="S102" s="15">
        <f t="shared" ca="1" si="22"/>
        <v>42.322834645670014</v>
      </c>
      <c r="T102" s="80">
        <f t="shared" ca="1" si="23"/>
        <v>69.387052341597951</v>
      </c>
    </row>
    <row r="103" spans="4:20" x14ac:dyDescent="0.25">
      <c r="D103" s="26"/>
      <c r="E103" s="2">
        <f t="shared" ca="1" si="17"/>
        <v>98</v>
      </c>
      <c r="F103" s="40">
        <f t="shared" ca="1" si="18"/>
        <v>787.40157480314963</v>
      </c>
      <c r="G103" s="40">
        <f t="shared" ca="1" si="14"/>
        <v>63.976377952755271</v>
      </c>
      <c r="H103" s="41">
        <f t="shared" ca="1" si="15"/>
        <v>851.37795275590486</v>
      </c>
      <c r="I103" s="40">
        <f t="shared" ca="1" si="16"/>
        <v>22834.645669291105</v>
      </c>
      <c r="J103" s="82"/>
      <c r="K103" s="82"/>
      <c r="M103" s="78">
        <f ca="1">IF(N103&lt;=$B$9,IF(N103&lt;$B$10,0,IF(N103=$B$10,SUM($T$6:T103),0)),"")</f>
        <v>0</v>
      </c>
      <c r="N103" s="2">
        <f t="shared" ca="1" si="19"/>
        <v>98</v>
      </c>
      <c r="O103" s="84">
        <f t="shared" ca="1" si="24"/>
        <v>826.44628099173553</v>
      </c>
      <c r="P103" s="84">
        <f t="shared" ca="1" si="25"/>
        <v>67.148760330578668</v>
      </c>
      <c r="Q103" s="41">
        <f t="shared" ca="1" si="20"/>
        <v>893.59504132231416</v>
      </c>
      <c r="R103" s="81">
        <f t="shared" ca="1" si="21"/>
        <v>23966.942148760387</v>
      </c>
      <c r="S103" s="15">
        <f t="shared" ca="1" si="22"/>
        <v>42.217088566409302</v>
      </c>
      <c r="T103" s="80">
        <f t="shared" ca="1" si="23"/>
        <v>67.148760330578668</v>
      </c>
    </row>
    <row r="104" spans="4:20" x14ac:dyDescent="0.25">
      <c r="D104" s="26"/>
      <c r="E104" s="2">
        <f t="shared" ca="1" si="17"/>
        <v>99</v>
      </c>
      <c r="F104" s="40">
        <f t="shared" ca="1" si="18"/>
        <v>787.40157480314963</v>
      </c>
      <c r="G104" s="40">
        <f t="shared" ca="1" si="14"/>
        <v>61.843832020996743</v>
      </c>
      <c r="H104" s="41">
        <f t="shared" ca="1" si="15"/>
        <v>849.24540682414636</v>
      </c>
      <c r="I104" s="40">
        <f t="shared" ca="1" si="16"/>
        <v>22047.244094487956</v>
      </c>
      <c r="J104" s="82"/>
      <c r="K104" s="82"/>
      <c r="M104" s="78">
        <f ca="1">IF(N104&lt;=$B$9,IF(N104&lt;$B$10,0,IF(N104=$B$10,SUM($T$6:T104),0)),"")</f>
        <v>0</v>
      </c>
      <c r="N104" s="2">
        <f t="shared" ca="1" si="19"/>
        <v>99</v>
      </c>
      <c r="O104" s="84">
        <f t="shared" ca="1" si="24"/>
        <v>826.44628099173553</v>
      </c>
      <c r="P104" s="84">
        <f t="shared" ca="1" si="25"/>
        <v>64.910468319559385</v>
      </c>
      <c r="Q104" s="41">
        <f t="shared" ca="1" si="20"/>
        <v>891.35674931129495</v>
      </c>
      <c r="R104" s="81">
        <f t="shared" ca="1" si="21"/>
        <v>23140.495867768652</v>
      </c>
      <c r="S104" s="15">
        <f t="shared" ca="1" si="22"/>
        <v>42.11134248714859</v>
      </c>
      <c r="T104" s="80">
        <f t="shared" ca="1" si="23"/>
        <v>64.910468319559385</v>
      </c>
    </row>
    <row r="105" spans="4:20" x14ac:dyDescent="0.25">
      <c r="D105" s="26"/>
      <c r="E105" s="2">
        <f t="shared" ca="1" si="17"/>
        <v>100</v>
      </c>
      <c r="F105" s="40">
        <f t="shared" ca="1" si="18"/>
        <v>787.40157480314963</v>
      </c>
      <c r="G105" s="40">
        <f t="shared" ca="1" si="14"/>
        <v>59.711286089238214</v>
      </c>
      <c r="H105" s="41">
        <f t="shared" ca="1" si="15"/>
        <v>847.11286089238786</v>
      </c>
      <c r="I105" s="40">
        <f t="shared" ca="1" si="16"/>
        <v>21259.842519684807</v>
      </c>
      <c r="J105" s="82"/>
      <c r="K105" s="82"/>
      <c r="M105" s="78">
        <f ca="1">IF(N105&lt;=$B$9,IF(N105&lt;$B$10,0,IF(N105=$B$10,SUM($T$6:T105),0)),"")</f>
        <v>0</v>
      </c>
      <c r="N105" s="2">
        <f t="shared" ca="1" si="19"/>
        <v>100</v>
      </c>
      <c r="O105" s="84">
        <f t="shared" ca="1" si="24"/>
        <v>826.44628099173553</v>
      </c>
      <c r="P105" s="84">
        <f t="shared" ca="1" si="25"/>
        <v>62.672176308540102</v>
      </c>
      <c r="Q105" s="41">
        <f t="shared" ca="1" si="20"/>
        <v>889.11845730027562</v>
      </c>
      <c r="R105" s="81">
        <f t="shared" ca="1" si="21"/>
        <v>22314.049586776917</v>
      </c>
      <c r="S105" s="15">
        <f t="shared" ca="1" si="22"/>
        <v>42.005596407887765</v>
      </c>
      <c r="T105" s="80">
        <f t="shared" ca="1" si="23"/>
        <v>62.672176308540102</v>
      </c>
    </row>
    <row r="106" spans="4:20" x14ac:dyDescent="0.25">
      <c r="D106" s="26"/>
      <c r="E106" s="2">
        <f t="shared" ca="1" si="17"/>
        <v>101</v>
      </c>
      <c r="F106" s="40">
        <f t="shared" ca="1" si="18"/>
        <v>787.40157480314963</v>
      </c>
      <c r="G106" s="40">
        <f t="shared" ca="1" si="14"/>
        <v>57.578740157479686</v>
      </c>
      <c r="H106" s="41">
        <f t="shared" ca="1" si="15"/>
        <v>844.98031496062936</v>
      </c>
      <c r="I106" s="40">
        <f t="shared" ca="1" si="16"/>
        <v>20472.440944881659</v>
      </c>
      <c r="J106" s="82"/>
      <c r="K106" s="82"/>
      <c r="M106" s="78">
        <f ca="1">IF(N106&lt;=$B$9,IF(N106&lt;$B$10,0,IF(N106=$B$10,SUM($T$6:T106),0)),"")</f>
        <v>0</v>
      </c>
      <c r="N106" s="2">
        <f t="shared" ca="1" si="19"/>
        <v>101</v>
      </c>
      <c r="O106" s="84">
        <f t="shared" ca="1" si="24"/>
        <v>826.44628099173553</v>
      </c>
      <c r="P106" s="84">
        <f t="shared" ca="1" si="25"/>
        <v>60.433884297520819</v>
      </c>
      <c r="Q106" s="41">
        <f t="shared" ca="1" si="20"/>
        <v>886.88016528925641</v>
      </c>
      <c r="R106" s="81">
        <f t="shared" ca="1" si="21"/>
        <v>21487.603305785182</v>
      </c>
      <c r="S106" s="15">
        <f t="shared" ca="1" si="22"/>
        <v>41.899850328627053</v>
      </c>
      <c r="T106" s="80">
        <f t="shared" ca="1" si="23"/>
        <v>60.433884297520819</v>
      </c>
    </row>
    <row r="107" spans="4:20" x14ac:dyDescent="0.25">
      <c r="D107" s="26"/>
      <c r="E107" s="2">
        <f t="shared" ca="1" si="17"/>
        <v>102</v>
      </c>
      <c r="F107" s="40">
        <f t="shared" ca="1" si="18"/>
        <v>787.40157480314963</v>
      </c>
      <c r="G107" s="40">
        <f t="shared" ca="1" si="14"/>
        <v>55.446194225721158</v>
      </c>
      <c r="H107" s="41">
        <f t="shared" ca="1" si="15"/>
        <v>842.84776902887074</v>
      </c>
      <c r="I107" s="40">
        <f t="shared" ca="1" si="16"/>
        <v>19685.03937007851</v>
      </c>
      <c r="J107" s="82"/>
      <c r="K107" s="82"/>
      <c r="M107" s="78">
        <f ca="1">IF(N107&lt;=$B$9,IF(N107&lt;$B$10,0,IF(N107=$B$10,SUM($T$6:T107),0)),"")</f>
        <v>0</v>
      </c>
      <c r="N107" s="2">
        <f t="shared" ca="1" si="19"/>
        <v>102</v>
      </c>
      <c r="O107" s="84">
        <f t="shared" ca="1" si="24"/>
        <v>826.44628099173553</v>
      </c>
      <c r="P107" s="84">
        <f t="shared" ca="1" si="25"/>
        <v>58.195592286501537</v>
      </c>
      <c r="Q107" s="41">
        <f t="shared" ca="1" si="20"/>
        <v>884.64187327823709</v>
      </c>
      <c r="R107" s="81">
        <f t="shared" ca="1" si="21"/>
        <v>20661.157024793447</v>
      </c>
      <c r="S107" s="15">
        <f t="shared" ca="1" si="22"/>
        <v>41.794104249366342</v>
      </c>
      <c r="T107" s="80">
        <f t="shared" ca="1" si="23"/>
        <v>58.195592286501537</v>
      </c>
    </row>
    <row r="108" spans="4:20" x14ac:dyDescent="0.25">
      <c r="D108" s="26"/>
      <c r="E108" s="2">
        <f t="shared" ca="1" si="17"/>
        <v>103</v>
      </c>
      <c r="F108" s="40">
        <f t="shared" ca="1" si="18"/>
        <v>787.40157480314963</v>
      </c>
      <c r="G108" s="40">
        <f t="shared" ca="1" si="14"/>
        <v>53.313648293962629</v>
      </c>
      <c r="H108" s="41">
        <f t="shared" ca="1" si="15"/>
        <v>840.71522309711224</v>
      </c>
      <c r="I108" s="40">
        <f t="shared" ca="1" si="16"/>
        <v>18897.637795275361</v>
      </c>
      <c r="J108" s="82"/>
      <c r="K108" s="82"/>
      <c r="M108" s="78">
        <f ca="1">IF(N108&lt;=$B$9,IF(N108&lt;$B$10,0,IF(N108=$B$10,SUM($T$6:T108),0)),"")</f>
        <v>0</v>
      </c>
      <c r="N108" s="2">
        <f t="shared" ca="1" si="19"/>
        <v>103</v>
      </c>
      <c r="O108" s="84">
        <f t="shared" ca="1" si="24"/>
        <v>826.44628099173553</v>
      </c>
      <c r="P108" s="84">
        <f t="shared" ca="1" si="25"/>
        <v>55.957300275482254</v>
      </c>
      <c r="Q108" s="41">
        <f t="shared" ca="1" si="20"/>
        <v>882.40358126721776</v>
      </c>
      <c r="R108" s="81">
        <f t="shared" ca="1" si="21"/>
        <v>19834.710743801712</v>
      </c>
      <c r="S108" s="15">
        <f t="shared" ca="1" si="22"/>
        <v>41.688358170105516</v>
      </c>
      <c r="T108" s="80">
        <f t="shared" ca="1" si="23"/>
        <v>55.957300275482254</v>
      </c>
    </row>
    <row r="109" spans="4:20" x14ac:dyDescent="0.25">
      <c r="D109" s="26"/>
      <c r="E109" s="2">
        <f t="shared" ca="1" si="17"/>
        <v>104</v>
      </c>
      <c r="F109" s="40">
        <f t="shared" ca="1" si="18"/>
        <v>787.40157480314963</v>
      </c>
      <c r="G109" s="40">
        <f t="shared" ca="1" si="14"/>
        <v>51.181102362204108</v>
      </c>
      <c r="H109" s="41">
        <f t="shared" ca="1" si="15"/>
        <v>838.58267716535374</v>
      </c>
      <c r="I109" s="40">
        <f t="shared" ca="1" si="16"/>
        <v>18110.236220472212</v>
      </c>
      <c r="J109" s="82"/>
      <c r="K109" s="82"/>
      <c r="M109" s="78">
        <f ca="1">IF(N109&lt;=$B$9,IF(N109&lt;$B$10,0,IF(N109=$B$10,SUM($T$6:T109),0)),"")</f>
        <v>0</v>
      </c>
      <c r="N109" s="2">
        <f t="shared" ca="1" si="19"/>
        <v>104</v>
      </c>
      <c r="O109" s="84">
        <f t="shared" ca="1" si="24"/>
        <v>826.44628099173553</v>
      </c>
      <c r="P109" s="84">
        <f t="shared" ca="1" si="25"/>
        <v>53.719008264462971</v>
      </c>
      <c r="Q109" s="41">
        <f t="shared" ca="1" si="20"/>
        <v>880.16528925619855</v>
      </c>
      <c r="R109" s="81">
        <f t="shared" ca="1" si="21"/>
        <v>19008.264462809977</v>
      </c>
      <c r="S109" s="15">
        <f t="shared" ca="1" si="22"/>
        <v>41.582612090844805</v>
      </c>
      <c r="T109" s="80">
        <f t="shared" ca="1" si="23"/>
        <v>53.719008264462971</v>
      </c>
    </row>
    <row r="110" spans="4:20" x14ac:dyDescent="0.25">
      <c r="D110" s="26"/>
      <c r="E110" s="2">
        <f t="shared" ca="1" si="17"/>
        <v>105</v>
      </c>
      <c r="F110" s="40">
        <f t="shared" ca="1" si="18"/>
        <v>787.40157480314963</v>
      </c>
      <c r="G110" s="40">
        <f t="shared" ca="1" si="14"/>
        <v>49.048556430445579</v>
      </c>
      <c r="H110" s="41">
        <f t="shared" ca="1" si="15"/>
        <v>836.45013123359524</v>
      </c>
      <c r="I110" s="40">
        <f t="shared" ca="1" si="16"/>
        <v>17322.834645669063</v>
      </c>
      <c r="J110" s="82"/>
      <c r="K110" s="82"/>
      <c r="M110" s="78">
        <f ca="1">IF(N110&lt;=$B$9,IF(N110&lt;$B$10,0,IF(N110=$B$10,SUM($T$6:T110),0)),"")</f>
        <v>0</v>
      </c>
      <c r="N110" s="2">
        <f t="shared" ca="1" si="19"/>
        <v>105</v>
      </c>
      <c r="O110" s="84">
        <f t="shared" ca="1" si="24"/>
        <v>826.44628099173553</v>
      </c>
      <c r="P110" s="84">
        <f t="shared" ca="1" si="25"/>
        <v>51.480716253443688</v>
      </c>
      <c r="Q110" s="41">
        <f t="shared" ca="1" si="20"/>
        <v>877.92699724517922</v>
      </c>
      <c r="R110" s="81">
        <f t="shared" ca="1" si="21"/>
        <v>18181.818181818242</v>
      </c>
      <c r="S110" s="15">
        <f t="shared" ca="1" si="22"/>
        <v>41.476866011583979</v>
      </c>
      <c r="T110" s="80">
        <f t="shared" ca="1" si="23"/>
        <v>51.480716253443688</v>
      </c>
    </row>
    <row r="111" spans="4:20" x14ac:dyDescent="0.25">
      <c r="D111" s="26"/>
      <c r="E111" s="2">
        <f t="shared" ca="1" si="17"/>
        <v>106</v>
      </c>
      <c r="F111" s="40">
        <f t="shared" ca="1" si="18"/>
        <v>787.40157480314963</v>
      </c>
      <c r="G111" s="40">
        <f t="shared" ca="1" si="14"/>
        <v>46.916010498687051</v>
      </c>
      <c r="H111" s="41">
        <f t="shared" ca="1" si="15"/>
        <v>834.31758530183663</v>
      </c>
      <c r="I111" s="40">
        <f t="shared" ca="1" si="16"/>
        <v>16535.433070865914</v>
      </c>
      <c r="J111" s="82"/>
      <c r="K111" s="82"/>
      <c r="M111" s="78">
        <f ca="1">IF(N111&lt;=$B$9,IF(N111&lt;$B$10,0,IF(N111=$B$10,SUM($T$6:T111),0)),"")</f>
        <v>0</v>
      </c>
      <c r="N111" s="2">
        <f t="shared" ca="1" si="19"/>
        <v>106</v>
      </c>
      <c r="O111" s="84">
        <f t="shared" ca="1" si="24"/>
        <v>826.44628099173553</v>
      </c>
      <c r="P111" s="84">
        <f t="shared" ca="1" si="25"/>
        <v>49.242424242424406</v>
      </c>
      <c r="Q111" s="41">
        <f t="shared" ca="1" si="20"/>
        <v>875.6887052341599</v>
      </c>
      <c r="R111" s="81">
        <f t="shared" ca="1" si="21"/>
        <v>17355.371900826507</v>
      </c>
      <c r="S111" s="15">
        <f t="shared" ca="1" si="22"/>
        <v>41.371119932323268</v>
      </c>
      <c r="T111" s="80">
        <f t="shared" ca="1" si="23"/>
        <v>49.242424242424406</v>
      </c>
    </row>
    <row r="112" spans="4:20" x14ac:dyDescent="0.25">
      <c r="D112" s="26"/>
      <c r="E112" s="2">
        <f t="shared" ca="1" si="17"/>
        <v>107</v>
      </c>
      <c r="F112" s="40">
        <f t="shared" ca="1" si="18"/>
        <v>787.40157480314963</v>
      </c>
      <c r="G112" s="40">
        <f t="shared" ca="1" si="14"/>
        <v>44.783464566928522</v>
      </c>
      <c r="H112" s="41">
        <f t="shared" ca="1" si="15"/>
        <v>832.18503937007813</v>
      </c>
      <c r="I112" s="40">
        <f t="shared" ca="1" si="16"/>
        <v>15748.031496062766</v>
      </c>
      <c r="J112" s="82"/>
      <c r="K112" s="82"/>
      <c r="M112" s="78">
        <f ca="1">IF(N112&lt;=$B$9,IF(N112&lt;$B$10,0,IF(N112=$B$10,SUM($T$6:T112),0)),"")</f>
        <v>0</v>
      </c>
      <c r="N112" s="2">
        <f t="shared" ca="1" si="19"/>
        <v>107</v>
      </c>
      <c r="O112" s="84">
        <f t="shared" ca="1" si="24"/>
        <v>826.44628099173553</v>
      </c>
      <c r="P112" s="84">
        <f t="shared" ca="1" si="25"/>
        <v>47.004132231405123</v>
      </c>
      <c r="Q112" s="41">
        <f t="shared" ca="1" si="20"/>
        <v>873.45041322314069</v>
      </c>
      <c r="R112" s="81">
        <f t="shared" ca="1" si="21"/>
        <v>16528.925619834772</v>
      </c>
      <c r="S112" s="15">
        <f t="shared" ca="1" si="22"/>
        <v>41.265373853062556</v>
      </c>
      <c r="T112" s="80">
        <f t="shared" ca="1" si="23"/>
        <v>47.004132231405123</v>
      </c>
    </row>
    <row r="113" spans="4:20" x14ac:dyDescent="0.25">
      <c r="D113" s="26"/>
      <c r="E113" s="2">
        <f t="shared" ca="1" si="17"/>
        <v>108</v>
      </c>
      <c r="F113" s="40">
        <f t="shared" ca="1" si="18"/>
        <v>787.40157480314963</v>
      </c>
      <c r="G113" s="40">
        <f t="shared" ca="1" si="14"/>
        <v>42.650918635169994</v>
      </c>
      <c r="H113" s="41">
        <f t="shared" ca="1" si="15"/>
        <v>830.05249343831963</v>
      </c>
      <c r="I113" s="40">
        <f t="shared" ca="1" si="16"/>
        <v>14960.629921259617</v>
      </c>
      <c r="J113" s="82"/>
      <c r="K113" s="82"/>
      <c r="M113" s="78">
        <f ca="1">IF(N113&lt;=$B$9,IF(N113&lt;$B$10,0,IF(N113=$B$10,SUM($T$6:T113),0)),"")</f>
        <v>0</v>
      </c>
      <c r="N113" s="2">
        <f t="shared" ca="1" si="19"/>
        <v>108</v>
      </c>
      <c r="O113" s="84">
        <f t="shared" ca="1" si="24"/>
        <v>826.44628099173553</v>
      </c>
      <c r="P113" s="84">
        <f t="shared" ca="1" si="25"/>
        <v>44.76584022038584</v>
      </c>
      <c r="Q113" s="41">
        <f t="shared" ca="1" si="20"/>
        <v>871.21212121212136</v>
      </c>
      <c r="R113" s="81">
        <f t="shared" ca="1" si="21"/>
        <v>15702.479338843037</v>
      </c>
      <c r="S113" s="15">
        <f t="shared" ca="1" si="22"/>
        <v>41.159627773801731</v>
      </c>
      <c r="T113" s="80">
        <f t="shared" ca="1" si="23"/>
        <v>44.76584022038584</v>
      </c>
    </row>
    <row r="114" spans="4:20" x14ac:dyDescent="0.25">
      <c r="D114" s="26"/>
      <c r="E114" s="2">
        <f t="shared" ca="1" si="17"/>
        <v>109</v>
      </c>
      <c r="F114" s="40">
        <f t="shared" ca="1" si="18"/>
        <v>787.40157480314963</v>
      </c>
      <c r="G114" s="40">
        <f t="shared" ca="1" si="14"/>
        <v>40.518372703411465</v>
      </c>
      <c r="H114" s="41">
        <f t="shared" ca="1" si="15"/>
        <v>827.91994750656113</v>
      </c>
      <c r="I114" s="40">
        <f t="shared" ca="1" si="16"/>
        <v>14173.228346456468</v>
      </c>
      <c r="J114" s="82"/>
      <c r="K114" s="82"/>
      <c r="M114" s="78">
        <f ca="1">IF(N114&lt;=$B$9,IF(N114&lt;$B$10,0,IF(N114=$B$10,SUM($T$6:T114),0)),"")</f>
        <v>0</v>
      </c>
      <c r="N114" s="2">
        <f t="shared" ca="1" si="19"/>
        <v>109</v>
      </c>
      <c r="O114" s="84">
        <f t="shared" ca="1" si="24"/>
        <v>826.44628099173553</v>
      </c>
      <c r="P114" s="84">
        <f t="shared" ca="1" si="25"/>
        <v>42.527548209366557</v>
      </c>
      <c r="Q114" s="41">
        <f t="shared" ca="1" si="20"/>
        <v>868.97382920110203</v>
      </c>
      <c r="R114" s="81">
        <f t="shared" ca="1" si="21"/>
        <v>14876.033057851302</v>
      </c>
      <c r="S114" s="15">
        <f t="shared" ca="1" si="22"/>
        <v>41.053881694540905</v>
      </c>
      <c r="T114" s="80">
        <f t="shared" ca="1" si="23"/>
        <v>42.527548209366557</v>
      </c>
    </row>
    <row r="115" spans="4:20" x14ac:dyDescent="0.25">
      <c r="D115" s="26"/>
      <c r="E115" s="2">
        <f t="shared" ca="1" si="17"/>
        <v>110</v>
      </c>
      <c r="F115" s="40">
        <f t="shared" ca="1" si="18"/>
        <v>787.40157480314963</v>
      </c>
      <c r="G115" s="40">
        <f t="shared" ca="1" si="14"/>
        <v>38.385826771652937</v>
      </c>
      <c r="H115" s="41">
        <f t="shared" ca="1" si="15"/>
        <v>825.78740157480252</v>
      </c>
      <c r="I115" s="40">
        <f t="shared" ca="1" si="16"/>
        <v>13385.826771653319</v>
      </c>
      <c r="J115" s="82"/>
      <c r="K115" s="82"/>
      <c r="M115" s="78">
        <f ca="1">IF(N115&lt;=$B$9,IF(N115&lt;$B$10,0,IF(N115=$B$10,SUM($T$6:T115),0)),"")</f>
        <v>0</v>
      </c>
      <c r="N115" s="2">
        <f t="shared" ca="1" si="19"/>
        <v>110</v>
      </c>
      <c r="O115" s="84">
        <f t="shared" ca="1" si="24"/>
        <v>826.44628099173553</v>
      </c>
      <c r="P115" s="84">
        <f t="shared" ca="1" si="25"/>
        <v>40.289256198347275</v>
      </c>
      <c r="Q115" s="41">
        <f t="shared" ca="1" si="20"/>
        <v>866.73553719008282</v>
      </c>
      <c r="R115" s="81">
        <f t="shared" ca="1" si="21"/>
        <v>14049.586776859567</v>
      </c>
      <c r="S115" s="15">
        <f t="shared" ca="1" si="22"/>
        <v>40.948135615280307</v>
      </c>
      <c r="T115" s="80">
        <f t="shared" ca="1" si="23"/>
        <v>40.289256198347275</v>
      </c>
    </row>
    <row r="116" spans="4:20" x14ac:dyDescent="0.25">
      <c r="D116" s="26"/>
      <c r="E116" s="2">
        <f t="shared" ca="1" si="17"/>
        <v>111</v>
      </c>
      <c r="F116" s="40">
        <f t="shared" ca="1" si="18"/>
        <v>787.40157480314963</v>
      </c>
      <c r="G116" s="40">
        <f t="shared" ca="1" si="14"/>
        <v>36.253280839894408</v>
      </c>
      <c r="H116" s="41">
        <f t="shared" ca="1" si="15"/>
        <v>823.65485564304402</v>
      </c>
      <c r="I116" s="40">
        <f t="shared" ca="1" si="16"/>
        <v>12598.42519685017</v>
      </c>
      <c r="J116" s="82"/>
      <c r="K116" s="82"/>
      <c r="M116" s="78">
        <f ca="1">IF(N116&lt;=$B$9,IF(N116&lt;$B$10,0,IF(N116=$B$10,SUM($T$6:T116),0)),"")</f>
        <v>0</v>
      </c>
      <c r="N116" s="2">
        <f t="shared" ca="1" si="19"/>
        <v>111</v>
      </c>
      <c r="O116" s="84">
        <f t="shared" ca="1" si="24"/>
        <v>826.44628099173553</v>
      </c>
      <c r="P116" s="84">
        <f t="shared" ca="1" si="25"/>
        <v>38.050964187327999</v>
      </c>
      <c r="Q116" s="41">
        <f t="shared" ca="1" si="20"/>
        <v>864.4972451790635</v>
      </c>
      <c r="R116" s="81">
        <f t="shared" ca="1" si="21"/>
        <v>13223.140495867832</v>
      </c>
      <c r="S116" s="15">
        <f t="shared" ca="1" si="22"/>
        <v>40.842389536019482</v>
      </c>
      <c r="T116" s="80">
        <f t="shared" ca="1" si="23"/>
        <v>38.050964187327999</v>
      </c>
    </row>
    <row r="117" spans="4:20" x14ac:dyDescent="0.25">
      <c r="D117" s="26"/>
      <c r="E117" s="2">
        <f t="shared" ca="1" si="17"/>
        <v>112</v>
      </c>
      <c r="F117" s="40">
        <f t="shared" ca="1" si="18"/>
        <v>787.40157480314963</v>
      </c>
      <c r="G117" s="40">
        <f t="shared" ca="1" si="14"/>
        <v>34.12073490813588</v>
      </c>
      <c r="H117" s="41">
        <f t="shared" ca="1" si="15"/>
        <v>821.52230971128552</v>
      </c>
      <c r="I117" s="40">
        <f t="shared" ca="1" si="16"/>
        <v>11811.023622047021</v>
      </c>
      <c r="J117" s="82"/>
      <c r="K117" s="82"/>
      <c r="M117" s="78">
        <f ca="1">IF(N117&lt;=$B$9,IF(N117&lt;$B$10,0,IF(N117=$B$10,SUM($T$6:T117),0)),"")</f>
        <v>0</v>
      </c>
      <c r="N117" s="2">
        <f t="shared" ca="1" si="19"/>
        <v>112</v>
      </c>
      <c r="O117" s="84">
        <f t="shared" ca="1" si="24"/>
        <v>826.44628099173553</v>
      </c>
      <c r="P117" s="84">
        <f t="shared" ca="1" si="25"/>
        <v>35.812672176308716</v>
      </c>
      <c r="Q117" s="41">
        <f t="shared" ca="1" si="20"/>
        <v>862.25895316804429</v>
      </c>
      <c r="R117" s="81">
        <f t="shared" ca="1" si="21"/>
        <v>12396.694214876097</v>
      </c>
      <c r="S117" s="15">
        <f t="shared" ca="1" si="22"/>
        <v>40.73664345675877</v>
      </c>
      <c r="T117" s="80">
        <f t="shared" ca="1" si="23"/>
        <v>35.812672176308716</v>
      </c>
    </row>
    <row r="118" spans="4:20" x14ac:dyDescent="0.25">
      <c r="D118" s="26"/>
      <c r="E118" s="2">
        <f t="shared" ca="1" si="17"/>
        <v>113</v>
      </c>
      <c r="F118" s="40">
        <f t="shared" ca="1" si="18"/>
        <v>787.40157480314963</v>
      </c>
      <c r="G118" s="40">
        <f t="shared" ca="1" si="14"/>
        <v>31.988188976377351</v>
      </c>
      <c r="H118" s="41">
        <f t="shared" ca="1" si="15"/>
        <v>819.38976377952702</v>
      </c>
      <c r="I118" s="40">
        <f t="shared" ca="1" si="16"/>
        <v>11023.622047243873</v>
      </c>
      <c r="J118" s="82"/>
      <c r="K118" s="82"/>
      <c r="M118" s="78">
        <f ca="1">IF(N118&lt;=$B$9,IF(N118&lt;$B$10,0,IF(N118=$B$10,SUM($T$6:T118),0)),"")</f>
        <v>0</v>
      </c>
      <c r="N118" s="2">
        <f t="shared" ca="1" si="19"/>
        <v>113</v>
      </c>
      <c r="O118" s="84">
        <f t="shared" ca="1" si="24"/>
        <v>826.44628099173553</v>
      </c>
      <c r="P118" s="84">
        <f t="shared" ca="1" si="25"/>
        <v>33.574380165289433</v>
      </c>
      <c r="Q118" s="41">
        <f t="shared" ca="1" si="20"/>
        <v>860.02066115702496</v>
      </c>
      <c r="R118" s="81">
        <f t="shared" ca="1" si="21"/>
        <v>11570.247933884362</v>
      </c>
      <c r="S118" s="15">
        <f t="shared" ca="1" si="22"/>
        <v>40.630897377497945</v>
      </c>
      <c r="T118" s="80">
        <f t="shared" ca="1" si="23"/>
        <v>33.574380165289433</v>
      </c>
    </row>
    <row r="119" spans="4:20" x14ac:dyDescent="0.25">
      <c r="D119" s="26"/>
      <c r="E119" s="2">
        <f t="shared" ca="1" si="17"/>
        <v>114</v>
      </c>
      <c r="F119" s="40">
        <f t="shared" ca="1" si="18"/>
        <v>787.40157480314963</v>
      </c>
      <c r="G119" s="40">
        <f t="shared" ca="1" si="14"/>
        <v>29.855643044618823</v>
      </c>
      <c r="H119" s="41">
        <f t="shared" ca="1" si="15"/>
        <v>817.2572178477684</v>
      </c>
      <c r="I119" s="40">
        <f t="shared" ca="1" si="16"/>
        <v>10236.220472440724</v>
      </c>
      <c r="J119" s="82"/>
      <c r="K119" s="82"/>
      <c r="M119" s="78">
        <f ca="1">IF(N119&lt;=$B$9,IF(N119&lt;$B$10,0,IF(N119=$B$10,SUM($T$6:T119),0)),"")</f>
        <v>0</v>
      </c>
      <c r="N119" s="2">
        <f t="shared" ca="1" si="19"/>
        <v>114</v>
      </c>
      <c r="O119" s="84">
        <f t="shared" ca="1" si="24"/>
        <v>826.44628099173553</v>
      </c>
      <c r="P119" s="84">
        <f t="shared" ca="1" si="25"/>
        <v>31.336088154270151</v>
      </c>
      <c r="Q119" s="41">
        <f t="shared" ca="1" si="20"/>
        <v>857.78236914600564</v>
      </c>
      <c r="R119" s="81">
        <f t="shared" ca="1" si="21"/>
        <v>10743.801652892627</v>
      </c>
      <c r="S119" s="15">
        <f t="shared" ca="1" si="22"/>
        <v>40.525151298237233</v>
      </c>
      <c r="T119" s="80">
        <f t="shared" ca="1" si="23"/>
        <v>31.336088154270151</v>
      </c>
    </row>
    <row r="120" spans="4:20" x14ac:dyDescent="0.25">
      <c r="D120" s="26"/>
      <c r="E120" s="2">
        <f t="shared" ca="1" si="17"/>
        <v>115</v>
      </c>
      <c r="F120" s="40">
        <f t="shared" ca="1" si="18"/>
        <v>787.40157480314963</v>
      </c>
      <c r="G120" s="40">
        <f t="shared" ca="1" si="14"/>
        <v>27.723097112860295</v>
      </c>
      <c r="H120" s="41">
        <f t="shared" ca="1" si="15"/>
        <v>815.1246719160099</v>
      </c>
      <c r="I120" s="40">
        <f t="shared" ca="1" si="16"/>
        <v>9448.818897637575</v>
      </c>
      <c r="J120" s="82"/>
      <c r="K120" s="82"/>
      <c r="M120" s="78">
        <f ca="1">IF(N120&lt;=$B$9,IF(N120&lt;$B$10,0,IF(N120=$B$10,SUM($T$6:T120),0)),"")</f>
        <v>0</v>
      </c>
      <c r="N120" s="2">
        <f t="shared" ca="1" si="19"/>
        <v>115</v>
      </c>
      <c r="O120" s="84">
        <f t="shared" ca="1" si="24"/>
        <v>826.44628099173553</v>
      </c>
      <c r="P120" s="84">
        <f t="shared" ca="1" si="25"/>
        <v>29.097796143250868</v>
      </c>
      <c r="Q120" s="41">
        <f t="shared" ca="1" si="20"/>
        <v>855.54407713498642</v>
      </c>
      <c r="R120" s="81">
        <f t="shared" ca="1" si="21"/>
        <v>9917.3553719008924</v>
      </c>
      <c r="S120" s="15">
        <f t="shared" ca="1" si="22"/>
        <v>40.419405218976522</v>
      </c>
      <c r="T120" s="80">
        <f t="shared" ca="1" si="23"/>
        <v>29.097796143250868</v>
      </c>
    </row>
    <row r="121" spans="4:20" x14ac:dyDescent="0.25">
      <c r="D121" s="26"/>
      <c r="E121" s="2">
        <f t="shared" ca="1" si="17"/>
        <v>116</v>
      </c>
      <c r="F121" s="40">
        <f t="shared" ca="1" si="18"/>
        <v>787.40157480314963</v>
      </c>
      <c r="G121" s="40">
        <f t="shared" ca="1" si="14"/>
        <v>25.590551181101766</v>
      </c>
      <c r="H121" s="41">
        <f t="shared" ca="1" si="15"/>
        <v>812.9921259842514</v>
      </c>
      <c r="I121" s="40">
        <f t="shared" ca="1" si="16"/>
        <v>8661.4173228344262</v>
      </c>
      <c r="J121" s="82"/>
      <c r="K121" s="82"/>
      <c r="M121" s="78">
        <f ca="1">IF(N121&lt;=$B$9,IF(N121&lt;$B$10,0,IF(N121=$B$10,SUM($T$6:T121),0)),"")</f>
        <v>0</v>
      </c>
      <c r="N121" s="2">
        <f t="shared" ca="1" si="19"/>
        <v>116</v>
      </c>
      <c r="O121" s="84">
        <f t="shared" ca="1" si="24"/>
        <v>826.44628099173553</v>
      </c>
      <c r="P121" s="84">
        <f t="shared" ca="1" si="25"/>
        <v>26.859504132231585</v>
      </c>
      <c r="Q121" s="41">
        <f t="shared" ca="1" si="20"/>
        <v>853.3057851239671</v>
      </c>
      <c r="R121" s="81">
        <f t="shared" ca="1" si="21"/>
        <v>9090.9090909091574</v>
      </c>
      <c r="S121" s="15">
        <f t="shared" ca="1" si="22"/>
        <v>40.313659139715696</v>
      </c>
      <c r="T121" s="80">
        <f t="shared" ca="1" si="23"/>
        <v>26.859504132231585</v>
      </c>
    </row>
    <row r="122" spans="4:20" x14ac:dyDescent="0.25">
      <c r="D122" s="26"/>
      <c r="E122" s="2">
        <f t="shared" ca="1" si="17"/>
        <v>117</v>
      </c>
      <c r="F122" s="40">
        <f t="shared" ca="1" si="18"/>
        <v>787.40157480314963</v>
      </c>
      <c r="G122" s="40">
        <f t="shared" ca="1" si="14"/>
        <v>23.458005249343238</v>
      </c>
      <c r="H122" s="41">
        <f t="shared" ca="1" si="15"/>
        <v>810.8595800524929</v>
      </c>
      <c r="I122" s="40">
        <f t="shared" ca="1" si="16"/>
        <v>7874.0157480312764</v>
      </c>
      <c r="J122" s="82"/>
      <c r="K122" s="82"/>
      <c r="M122" s="78">
        <f ca="1">IF(N122&lt;=$B$9,IF(N122&lt;$B$10,0,IF(N122=$B$10,SUM($T$6:T122),0)),"")</f>
        <v>0</v>
      </c>
      <c r="N122" s="2">
        <f t="shared" ca="1" si="19"/>
        <v>117</v>
      </c>
      <c r="O122" s="84">
        <f t="shared" ca="1" si="24"/>
        <v>826.44628099173553</v>
      </c>
      <c r="P122" s="84">
        <f t="shared" ca="1" si="25"/>
        <v>24.621212121212302</v>
      </c>
      <c r="Q122" s="41">
        <f t="shared" ca="1" si="20"/>
        <v>851.06749311294789</v>
      </c>
      <c r="R122" s="81">
        <f t="shared" ca="1" si="21"/>
        <v>8264.4628099174224</v>
      </c>
      <c r="S122" s="15">
        <f t="shared" ca="1" si="22"/>
        <v>40.207913060454985</v>
      </c>
      <c r="T122" s="80">
        <f t="shared" ca="1" si="23"/>
        <v>24.621212121212302</v>
      </c>
    </row>
    <row r="123" spans="4:20" x14ac:dyDescent="0.25">
      <c r="D123" s="26"/>
      <c r="E123" s="2">
        <f t="shared" ca="1" si="17"/>
        <v>118</v>
      </c>
      <c r="F123" s="40">
        <f t="shared" ca="1" si="18"/>
        <v>787.40157480314963</v>
      </c>
      <c r="G123" s="40">
        <f t="shared" ca="1" si="14"/>
        <v>21.325459317584709</v>
      </c>
      <c r="H123" s="41">
        <f t="shared" ca="1" si="15"/>
        <v>808.72703412073429</v>
      </c>
      <c r="I123" s="40">
        <f t="shared" ca="1" si="16"/>
        <v>7086.6141732281267</v>
      </c>
      <c r="J123" s="82"/>
      <c r="K123" s="82"/>
      <c r="M123" s="78">
        <f ca="1">IF(N123&lt;=$B$9,IF(N123&lt;$B$10,0,IF(N123=$B$10,SUM($T$6:T123),0)),"")</f>
        <v>0</v>
      </c>
      <c r="N123" s="2">
        <f t="shared" ca="1" si="19"/>
        <v>118</v>
      </c>
      <c r="O123" s="84">
        <f t="shared" ca="1" si="24"/>
        <v>826.44628099173553</v>
      </c>
      <c r="P123" s="84">
        <f t="shared" ca="1" si="25"/>
        <v>22.38292011019302</v>
      </c>
      <c r="Q123" s="41">
        <f t="shared" ca="1" si="20"/>
        <v>848.82920110192856</v>
      </c>
      <c r="R123" s="81">
        <f t="shared" ca="1" si="21"/>
        <v>7438.0165289256865</v>
      </c>
      <c r="S123" s="15">
        <f t="shared" ca="1" si="22"/>
        <v>40.102166981194273</v>
      </c>
      <c r="T123" s="80">
        <f t="shared" ca="1" si="23"/>
        <v>22.38292011019302</v>
      </c>
    </row>
    <row r="124" spans="4:20" x14ac:dyDescent="0.25">
      <c r="D124" s="26"/>
      <c r="E124" s="2">
        <f t="shared" ca="1" si="17"/>
        <v>119</v>
      </c>
      <c r="F124" s="40">
        <f t="shared" ca="1" si="18"/>
        <v>787.40157480314963</v>
      </c>
      <c r="G124" s="40">
        <f t="shared" ca="1" si="14"/>
        <v>19.192913385826177</v>
      </c>
      <c r="H124" s="41">
        <f t="shared" ca="1" si="15"/>
        <v>806.59448818897579</v>
      </c>
      <c r="I124" s="40">
        <f t="shared" ca="1" si="16"/>
        <v>6299.2125984249769</v>
      </c>
      <c r="J124" s="82"/>
      <c r="K124" s="82"/>
      <c r="M124" s="78">
        <f ca="1">IF(N124&lt;=$B$9,IF(N124&lt;$B$10,0,IF(N124=$B$10,SUM($T$6:T124),0)),"")</f>
        <v>0</v>
      </c>
      <c r="N124" s="2">
        <f t="shared" ca="1" si="19"/>
        <v>119</v>
      </c>
      <c r="O124" s="84">
        <f t="shared" ca="1" si="24"/>
        <v>826.44628099173553</v>
      </c>
      <c r="P124" s="84">
        <f t="shared" ca="1" si="25"/>
        <v>20.144628099173737</v>
      </c>
      <c r="Q124" s="41">
        <f t="shared" ca="1" si="20"/>
        <v>846.59090909090924</v>
      </c>
      <c r="R124" s="81">
        <f t="shared" ca="1" si="21"/>
        <v>6611.5702479339507</v>
      </c>
      <c r="S124" s="15">
        <f t="shared" ca="1" si="22"/>
        <v>39.996420901933448</v>
      </c>
      <c r="T124" s="80">
        <f t="shared" ca="1" si="23"/>
        <v>20.144628099173737</v>
      </c>
    </row>
    <row r="125" spans="4:20" x14ac:dyDescent="0.25">
      <c r="D125" s="26"/>
      <c r="E125" s="2">
        <f t="shared" ca="1" si="17"/>
        <v>120</v>
      </c>
      <c r="F125" s="40">
        <f t="shared" ca="1" si="18"/>
        <v>787.40157480314963</v>
      </c>
      <c r="G125" s="40">
        <f t="shared" ca="1" si="14"/>
        <v>17.060367454067645</v>
      </c>
      <c r="H125" s="41">
        <f t="shared" ca="1" si="15"/>
        <v>804.46194225721729</v>
      </c>
      <c r="I125" s="40">
        <f t="shared" ca="1" si="16"/>
        <v>5511.8110236218272</v>
      </c>
      <c r="J125" s="82"/>
      <c r="K125" s="82"/>
      <c r="M125" s="78">
        <f ca="1">IF(N125&lt;=$B$9,IF(N125&lt;$B$10,0,IF(N125=$B$10,SUM($T$6:T125),0)),"")</f>
        <v>0</v>
      </c>
      <c r="N125" s="2">
        <f t="shared" ca="1" si="19"/>
        <v>120</v>
      </c>
      <c r="O125" s="84">
        <f t="shared" ca="1" si="24"/>
        <v>826.44628099173553</v>
      </c>
      <c r="P125" s="84">
        <f t="shared" ca="1" si="25"/>
        <v>17.90633608815445</v>
      </c>
      <c r="Q125" s="41">
        <f t="shared" ca="1" si="20"/>
        <v>844.35261707989002</v>
      </c>
      <c r="R125" s="81">
        <f t="shared" ca="1" si="21"/>
        <v>5785.1239669422148</v>
      </c>
      <c r="S125" s="15">
        <f t="shared" ca="1" si="22"/>
        <v>39.890674822672736</v>
      </c>
      <c r="T125" s="80">
        <f t="shared" ca="1" si="23"/>
        <v>17.90633608815445</v>
      </c>
    </row>
    <row r="126" spans="4:20" x14ac:dyDescent="0.25">
      <c r="D126" s="26"/>
      <c r="E126" s="2">
        <f t="shared" ca="1" si="17"/>
        <v>121</v>
      </c>
      <c r="F126" s="40">
        <f t="shared" ca="1" si="18"/>
        <v>787.40157480314963</v>
      </c>
      <c r="G126" s="40">
        <f t="shared" ca="1" si="14"/>
        <v>14.927821522309117</v>
      </c>
      <c r="H126" s="41">
        <f t="shared" ca="1" si="15"/>
        <v>802.32939632545879</v>
      </c>
      <c r="I126" s="40">
        <f t="shared" ca="1" si="16"/>
        <v>4724.4094488186774</v>
      </c>
      <c r="J126" s="82"/>
      <c r="K126" s="82"/>
      <c r="M126" s="78">
        <f ca="1">IF(N126&lt;=$B$9,IF(N126&lt;$B$10,0,IF(N126=$B$10,SUM($T$6:T126),0)),"")</f>
        <v>0</v>
      </c>
      <c r="N126" s="2">
        <f t="shared" ca="1" si="19"/>
        <v>121</v>
      </c>
      <c r="O126" s="84">
        <f t="shared" ca="1" si="24"/>
        <v>826.44628099173553</v>
      </c>
      <c r="P126" s="84">
        <f t="shared" ca="1" si="25"/>
        <v>15.668044077135166</v>
      </c>
      <c r="Q126" s="41">
        <f t="shared" ca="1" si="20"/>
        <v>842.1143250688707</v>
      </c>
      <c r="R126" s="81">
        <f t="shared" ca="1" si="21"/>
        <v>4958.6776859504789</v>
      </c>
      <c r="S126" s="15">
        <f t="shared" ca="1" si="22"/>
        <v>39.784928743411911</v>
      </c>
      <c r="T126" s="80">
        <f t="shared" ca="1" si="23"/>
        <v>15.668044077135166</v>
      </c>
    </row>
    <row r="127" spans="4:20" x14ac:dyDescent="0.25">
      <c r="D127" s="26"/>
      <c r="E127" s="2">
        <f t="shared" ca="1" si="17"/>
        <v>122</v>
      </c>
      <c r="F127" s="40">
        <f t="shared" ca="1" si="18"/>
        <v>787.40157480314963</v>
      </c>
      <c r="G127" s="40">
        <f t="shared" ca="1" si="14"/>
        <v>12.795275590550585</v>
      </c>
      <c r="H127" s="41">
        <f t="shared" ca="1" si="15"/>
        <v>800.19685039370017</v>
      </c>
      <c r="I127" s="40">
        <f t="shared" ca="1" si="16"/>
        <v>3937.0078740155277</v>
      </c>
      <c r="J127" s="82"/>
      <c r="K127" s="82"/>
      <c r="M127" s="78">
        <f ca="1">IF(N127&lt;=$B$9,IF(N127&lt;$B$10,0,IF(N127=$B$10,SUM($T$6:T127),0)),"")</f>
        <v>0</v>
      </c>
      <c r="N127" s="2">
        <f t="shared" ca="1" si="19"/>
        <v>122</v>
      </c>
      <c r="O127" s="84">
        <f t="shared" ca="1" si="24"/>
        <v>826.44628099173553</v>
      </c>
      <c r="P127" s="84">
        <f t="shared" ca="1" si="25"/>
        <v>13.429752066115881</v>
      </c>
      <c r="Q127" s="41">
        <f t="shared" ca="1" si="20"/>
        <v>839.87603305785137</v>
      </c>
      <c r="R127" s="81">
        <f t="shared" ca="1" si="21"/>
        <v>4132.231404958743</v>
      </c>
      <c r="S127" s="15">
        <f t="shared" ca="1" si="22"/>
        <v>39.679182664151199</v>
      </c>
      <c r="T127" s="80">
        <f t="shared" ca="1" si="23"/>
        <v>13.429752066115881</v>
      </c>
    </row>
    <row r="128" spans="4:20" x14ac:dyDescent="0.25">
      <c r="D128" s="26"/>
      <c r="E128" s="2">
        <f t="shared" ca="1" si="17"/>
        <v>123</v>
      </c>
      <c r="F128" s="40">
        <f t="shared" ca="1" si="18"/>
        <v>787.40157480314963</v>
      </c>
      <c r="G128" s="40">
        <f t="shared" ca="1" si="14"/>
        <v>10.662729658792054</v>
      </c>
      <c r="H128" s="41">
        <f t="shared" ca="1" si="15"/>
        <v>798.06430446194167</v>
      </c>
      <c r="I128" s="40">
        <f t="shared" ca="1" si="16"/>
        <v>3149.606299212378</v>
      </c>
      <c r="J128" s="82"/>
      <c r="K128" s="82"/>
      <c r="M128" s="78">
        <f ca="1">IF(N128&lt;=$B$9,IF(N128&lt;$B$10,0,IF(N128=$B$10,SUM($T$6:T128),0)),"")</f>
        <v>0</v>
      </c>
      <c r="N128" s="2">
        <f t="shared" ca="1" si="19"/>
        <v>123</v>
      </c>
      <c r="O128" s="84">
        <f t="shared" ca="1" si="24"/>
        <v>826.44628099173553</v>
      </c>
      <c r="P128" s="84">
        <f t="shared" ca="1" si="25"/>
        <v>11.191460055096597</v>
      </c>
      <c r="Q128" s="41">
        <f t="shared" ca="1" si="20"/>
        <v>837.63774104683216</v>
      </c>
      <c r="R128" s="81">
        <f t="shared" ca="1" si="21"/>
        <v>3305.7851239670076</v>
      </c>
      <c r="S128" s="15">
        <f t="shared" ca="1" si="22"/>
        <v>39.573436584890487</v>
      </c>
      <c r="T128" s="80">
        <f t="shared" ca="1" si="23"/>
        <v>11.191460055096597</v>
      </c>
    </row>
    <row r="129" spans="4:20" x14ac:dyDescent="0.25">
      <c r="D129" s="26"/>
      <c r="E129" s="2">
        <f t="shared" ca="1" si="17"/>
        <v>124</v>
      </c>
      <c r="F129" s="40">
        <f t="shared" ca="1" si="18"/>
        <v>787.40157480314963</v>
      </c>
      <c r="G129" s="40">
        <f t="shared" ca="1" si="14"/>
        <v>8.5301837270335241</v>
      </c>
      <c r="H129" s="41">
        <f t="shared" ca="1" si="15"/>
        <v>795.93175853018317</v>
      </c>
      <c r="I129" s="40">
        <f t="shared" ca="1" si="16"/>
        <v>2362.2047244092282</v>
      </c>
      <c r="J129" s="82"/>
      <c r="K129" s="82"/>
      <c r="M129" s="78">
        <f ca="1">IF(N129&lt;=$B$9,IF(N129&lt;$B$10,0,IF(N129=$B$10,SUM($T$6:T129),0)),"")</f>
        <v>0</v>
      </c>
      <c r="N129" s="2">
        <f t="shared" ca="1" si="19"/>
        <v>124</v>
      </c>
      <c r="O129" s="84">
        <f t="shared" ca="1" si="24"/>
        <v>826.44628099173553</v>
      </c>
      <c r="P129" s="84">
        <f t="shared" ca="1" si="25"/>
        <v>8.9531680440773123</v>
      </c>
      <c r="Q129" s="41">
        <f t="shared" ca="1" si="20"/>
        <v>835.39944903581284</v>
      </c>
      <c r="R129" s="81">
        <f t="shared" ca="1" si="21"/>
        <v>2479.3388429752722</v>
      </c>
      <c r="S129" s="15">
        <f t="shared" ca="1" si="22"/>
        <v>39.467690505629662</v>
      </c>
      <c r="T129" s="80">
        <f t="shared" ca="1" si="23"/>
        <v>8.9531680440773123</v>
      </c>
    </row>
    <row r="130" spans="4:20" x14ac:dyDescent="0.25">
      <c r="D130" s="26"/>
      <c r="E130" s="2">
        <f t="shared" ca="1" si="17"/>
        <v>125</v>
      </c>
      <c r="F130" s="40">
        <f t="shared" ca="1" si="18"/>
        <v>787.40157480314963</v>
      </c>
      <c r="G130" s="40">
        <f t="shared" ca="1" si="14"/>
        <v>6.397637795274993</v>
      </c>
      <c r="H130" s="41">
        <f t="shared" ca="1" si="15"/>
        <v>793.79921259842467</v>
      </c>
      <c r="I130" s="40">
        <f t="shared" ca="1" si="16"/>
        <v>1574.8031496060785</v>
      </c>
      <c r="J130" s="82"/>
      <c r="K130" s="82"/>
      <c r="M130" s="78">
        <f ca="1">IF(N130&lt;=$B$9,IF(N130&lt;$B$10,0,IF(N130=$B$10,SUM($T$6:T130),0)),"")</f>
        <v>0</v>
      </c>
      <c r="N130" s="2">
        <f t="shared" ca="1" si="19"/>
        <v>125</v>
      </c>
      <c r="O130" s="84">
        <f t="shared" ca="1" si="24"/>
        <v>826.44628099173553</v>
      </c>
      <c r="P130" s="84">
        <f t="shared" ca="1" si="25"/>
        <v>6.7148760330580295</v>
      </c>
      <c r="Q130" s="41">
        <f t="shared" ca="1" si="20"/>
        <v>833.16115702479351</v>
      </c>
      <c r="R130" s="81">
        <f t="shared" ca="1" si="21"/>
        <v>1652.8925619835368</v>
      </c>
      <c r="S130" s="15">
        <f t="shared" ca="1" si="22"/>
        <v>39.361944426368837</v>
      </c>
      <c r="T130" s="80">
        <f t="shared" ca="1" si="23"/>
        <v>6.7148760330580295</v>
      </c>
    </row>
    <row r="131" spans="4:20" x14ac:dyDescent="0.25">
      <c r="D131" s="26"/>
      <c r="E131" s="2">
        <f t="shared" ca="1" si="17"/>
        <v>126</v>
      </c>
      <c r="F131" s="40">
        <f t="shared" ca="1" si="18"/>
        <v>787.40157480314963</v>
      </c>
      <c r="G131" s="40">
        <f t="shared" ca="1" si="14"/>
        <v>4.2650918635164627</v>
      </c>
      <c r="H131" s="41">
        <f t="shared" ca="1" si="15"/>
        <v>791.66666666666606</v>
      </c>
      <c r="I131" s="40">
        <f t="shared" ca="1" si="16"/>
        <v>787.40157480292885</v>
      </c>
      <c r="J131" s="82"/>
      <c r="K131" s="82"/>
      <c r="M131" s="78">
        <f ca="1">IF(N131&lt;=$B$9,IF(N131&lt;$B$10,0,IF(N131=$B$10,SUM($T$6:T131),0)),"")</f>
        <v>0</v>
      </c>
      <c r="N131" s="2">
        <f t="shared" ca="1" si="19"/>
        <v>126</v>
      </c>
      <c r="O131" s="84">
        <f t="shared" ca="1" si="24"/>
        <v>826.44628099173553</v>
      </c>
      <c r="P131" s="84">
        <f t="shared" ca="1" si="25"/>
        <v>4.4765840220387458</v>
      </c>
      <c r="Q131" s="41">
        <f t="shared" ca="1" si="20"/>
        <v>830.9228650137743</v>
      </c>
      <c r="R131" s="81">
        <f t="shared" ca="1" si="21"/>
        <v>826.44628099180125</v>
      </c>
      <c r="S131" s="15">
        <f t="shared" ca="1" si="22"/>
        <v>39.256198347108239</v>
      </c>
      <c r="T131" s="80">
        <f t="shared" ca="1" si="23"/>
        <v>4.4765840220387458</v>
      </c>
    </row>
    <row r="132" spans="4:20" x14ac:dyDescent="0.25">
      <c r="D132" s="26"/>
      <c r="E132" s="2">
        <f t="shared" ca="1" si="17"/>
        <v>127</v>
      </c>
      <c r="F132" s="40">
        <f t="shared" ca="1" si="18"/>
        <v>787.40157480314963</v>
      </c>
      <c r="G132" s="40">
        <f t="shared" ca="1" si="14"/>
        <v>2.1325459317579325</v>
      </c>
      <c r="H132" s="41">
        <f t="shared" ca="1" si="15"/>
        <v>789.53412073490756</v>
      </c>
      <c r="I132" s="40">
        <f t="shared" ca="1" si="16"/>
        <v>-2.2077983885537833E-10</v>
      </c>
      <c r="J132" s="82"/>
      <c r="K132" s="82"/>
      <c r="M132" s="78">
        <f ca="1">IF(N132&lt;=$B$9,IF(N132&lt;$B$10,0,IF(N132=$B$10,SUM($T$6:T132),0)),"")</f>
        <v>0</v>
      </c>
      <c r="N132" s="2">
        <f t="shared" ca="1" si="19"/>
        <v>127</v>
      </c>
      <c r="O132" s="84">
        <f t="shared" ca="1" si="24"/>
        <v>826.44628099173553</v>
      </c>
      <c r="P132" s="84">
        <f t="shared" ca="1" si="25"/>
        <v>2.2382920110194617</v>
      </c>
      <c r="Q132" s="41">
        <f t="shared" ca="1" si="20"/>
        <v>828.68457300275497</v>
      </c>
      <c r="R132" s="81">
        <f t="shared" ca="1" si="21"/>
        <v>6.5710992203094065E-11</v>
      </c>
      <c r="S132" s="15">
        <f t="shared" ca="1" si="22"/>
        <v>39.150452267847413</v>
      </c>
      <c r="T132" s="80">
        <f t="shared" ca="1" si="23"/>
        <v>2.2382920110194617</v>
      </c>
    </row>
    <row r="133" spans="4:20" x14ac:dyDescent="0.25">
      <c r="D133" s="26"/>
      <c r="E133" s="2" t="str">
        <f t="shared" ca="1" si="17"/>
        <v/>
      </c>
      <c r="F133" s="40" t="str">
        <f t="shared" ca="1" si="18"/>
        <v/>
      </c>
      <c r="G133" s="40" t="str">
        <f t="shared" ca="1" si="14"/>
        <v/>
      </c>
      <c r="H133" s="41" t="str">
        <f t="shared" ca="1" si="15"/>
        <v/>
      </c>
      <c r="I133" s="40" t="str">
        <f t="shared" ca="1" si="16"/>
        <v/>
      </c>
      <c r="J133" s="82"/>
      <c r="K133" s="82"/>
      <c r="M133" s="78" t="str">
        <f ca="1">IF(N133&lt;=$B$9,IF(N133&lt;$B$10,0,IF(N133=$B$10,SUM($T$6:T133),0)),"")</f>
        <v/>
      </c>
      <c r="N133" s="2" t="str">
        <f t="shared" ca="1" si="19"/>
        <v/>
      </c>
      <c r="O133" s="84" t="str">
        <f t="shared" ca="1" si="24"/>
        <v/>
      </c>
      <c r="P133" s="84" t="str">
        <f t="shared" ca="1" si="25"/>
        <v/>
      </c>
      <c r="Q133" s="41" t="str">
        <f t="shared" ca="1" si="20"/>
        <v/>
      </c>
      <c r="R133" s="81" t="str">
        <f t="shared" ca="1" si="21"/>
        <v/>
      </c>
      <c r="S133" s="15" t="str">
        <f t="shared" ca="1" si="22"/>
        <v/>
      </c>
      <c r="T133" s="80" t="str">
        <f t="shared" ca="1" si="23"/>
        <v/>
      </c>
    </row>
    <row r="134" spans="4:20" x14ac:dyDescent="0.25">
      <c r="D134" s="26"/>
      <c r="E134" s="2" t="str">
        <f t="shared" ca="1" si="17"/>
        <v/>
      </c>
      <c r="F134" s="40" t="str">
        <f t="shared" ca="1" si="18"/>
        <v/>
      </c>
      <c r="G134" s="40" t="str">
        <f t="shared" ref="G134:G197" ca="1" si="26">IF(E134&lt;=$B$9,$B$13/360*30*I133,"")</f>
        <v/>
      </c>
      <c r="H134" s="41" t="str">
        <f t="shared" ref="H134:H197" ca="1" si="27">IF(E134&lt;=$B$9,SUM(F134:G134),"")</f>
        <v/>
      </c>
      <c r="I134" s="40" t="str">
        <f t="shared" ref="I134:I197" ca="1" si="28">IF(E134&lt;=$B$9,I133-F134,"")</f>
        <v/>
      </c>
      <c r="J134" s="82"/>
      <c r="K134" s="82"/>
      <c r="M134" s="78" t="str">
        <f ca="1">IF(N134&lt;=$B$9,IF(N134&lt;$B$10,0,IF(N134=$B$10,SUM($T$6:T134),0)),"")</f>
        <v/>
      </c>
      <c r="N134" s="2" t="str">
        <f t="shared" ca="1" si="19"/>
        <v/>
      </c>
      <c r="O134" s="84" t="str">
        <f t="shared" ca="1" si="24"/>
        <v/>
      </c>
      <c r="P134" s="84" t="str">
        <f t="shared" ca="1" si="25"/>
        <v/>
      </c>
      <c r="Q134" s="41" t="str">
        <f t="shared" ca="1" si="20"/>
        <v/>
      </c>
      <c r="R134" s="81" t="str">
        <f t="shared" ca="1" si="21"/>
        <v/>
      </c>
      <c r="S134" s="15" t="str">
        <f t="shared" ca="1" si="22"/>
        <v/>
      </c>
      <c r="T134" s="80" t="str">
        <f t="shared" ca="1" si="23"/>
        <v/>
      </c>
    </row>
    <row r="135" spans="4:20" x14ac:dyDescent="0.25">
      <c r="D135" s="26"/>
      <c r="E135" s="2" t="str">
        <f t="shared" ref="E135:E198" ca="1" si="29">IFERROR(IF((E134+1)&lt;=$B$9,(E134+1),""),"")</f>
        <v/>
      </c>
      <c r="F135" s="40" t="str">
        <f t="shared" ref="F135:F198" ca="1" si="30">IF(E135&lt;=$B$9,F134,"")</f>
        <v/>
      </c>
      <c r="G135" s="40" t="str">
        <f t="shared" ca="1" si="26"/>
        <v/>
      </c>
      <c r="H135" s="41" t="str">
        <f t="shared" ca="1" si="27"/>
        <v/>
      </c>
      <c r="I135" s="40" t="str">
        <f t="shared" ca="1" si="28"/>
        <v/>
      </c>
      <c r="J135" s="82"/>
      <c r="K135" s="82"/>
      <c r="M135" s="78" t="str">
        <f ca="1">IF(N135&lt;=$B$9,IF(N135&lt;$B$10,0,IF(N135=$B$10,SUM($T$6:T135),0)),"")</f>
        <v/>
      </c>
      <c r="N135" s="2" t="str">
        <f t="shared" ref="N135:N198" ca="1" si="31">IFERROR(IF((N134+1)&lt;=$B$9,(N134+1),""),"")</f>
        <v/>
      </c>
      <c r="O135" s="84" t="str">
        <f t="shared" ca="1" si="24"/>
        <v/>
      </c>
      <c r="P135" s="84" t="str">
        <f t="shared" ca="1" si="25"/>
        <v/>
      </c>
      <c r="Q135" s="41" t="str">
        <f t="shared" ref="Q135:Q198" ca="1" si="32">IF(N135&lt;=$B$10,"",IF(N135&lt;=$B$9,SUM(O135:P135),""))</f>
        <v/>
      </c>
      <c r="R135" s="81" t="str">
        <f t="shared" ref="R135:R198" ca="1" si="33">IF(N135&lt;=$B$10,R134,IF(N135&lt;=$B$9,R134-O135,""))</f>
        <v/>
      </c>
      <c r="S135" s="15" t="str">
        <f t="shared" ref="S135:S198" ca="1" si="34">IF(N135&lt;=$B$9, SUM(Q135,-H135),"")</f>
        <v/>
      </c>
      <c r="T135" s="80" t="str">
        <f t="shared" ca="1" si="23"/>
        <v/>
      </c>
    </row>
    <row r="136" spans="4:20" x14ac:dyDescent="0.25">
      <c r="D136" s="26"/>
      <c r="E136" s="2" t="str">
        <f t="shared" ca="1" si="29"/>
        <v/>
      </c>
      <c r="F136" s="40" t="str">
        <f t="shared" ca="1" si="30"/>
        <v/>
      </c>
      <c r="G136" s="40" t="str">
        <f t="shared" ca="1" si="26"/>
        <v/>
      </c>
      <c r="H136" s="41" t="str">
        <f t="shared" ca="1" si="27"/>
        <v/>
      </c>
      <c r="I136" s="40" t="str">
        <f t="shared" ca="1" si="28"/>
        <v/>
      </c>
      <c r="J136" s="82"/>
      <c r="K136" s="82"/>
      <c r="M136" s="78" t="str">
        <f ca="1">IF(N136&lt;=$B$9,IF(N136&lt;$B$10,0,IF(N136=$B$10,SUM($T$6:T136),0)),"")</f>
        <v/>
      </c>
      <c r="N136" s="2" t="str">
        <f t="shared" ca="1" si="31"/>
        <v/>
      </c>
      <c r="O136" s="84" t="str">
        <f t="shared" ca="1" si="24"/>
        <v/>
      </c>
      <c r="P136" s="84" t="str">
        <f t="shared" ca="1" si="25"/>
        <v/>
      </c>
      <c r="Q136" s="41" t="str">
        <f t="shared" ca="1" si="32"/>
        <v/>
      </c>
      <c r="R136" s="81" t="str">
        <f t="shared" ca="1" si="33"/>
        <v/>
      </c>
      <c r="S136" s="15" t="str">
        <f t="shared" ca="1" si="34"/>
        <v/>
      </c>
      <c r="T136" s="80" t="str">
        <f t="shared" ca="1" si="23"/>
        <v/>
      </c>
    </row>
    <row r="137" spans="4:20" x14ac:dyDescent="0.25">
      <c r="D137" s="26"/>
      <c r="E137" s="2" t="str">
        <f t="shared" ca="1" si="29"/>
        <v/>
      </c>
      <c r="F137" s="40" t="str">
        <f t="shared" ca="1" si="30"/>
        <v/>
      </c>
      <c r="G137" s="40" t="str">
        <f t="shared" ca="1" si="26"/>
        <v/>
      </c>
      <c r="H137" s="41" t="str">
        <f t="shared" ca="1" si="27"/>
        <v/>
      </c>
      <c r="I137" s="40" t="str">
        <f t="shared" ca="1" si="28"/>
        <v/>
      </c>
      <c r="J137" s="82"/>
      <c r="K137" s="82"/>
      <c r="M137" s="78" t="str">
        <f ca="1">IF(N137&lt;=$B$9,IF(N137&lt;$B$10,0,IF(N137=$B$10,SUM($T$6:T137),0)),"")</f>
        <v/>
      </c>
      <c r="N137" s="2" t="str">
        <f t="shared" ca="1" si="31"/>
        <v/>
      </c>
      <c r="O137" s="84" t="str">
        <f t="shared" ca="1" si="24"/>
        <v/>
      </c>
      <c r="P137" s="84" t="str">
        <f t="shared" ca="1" si="25"/>
        <v/>
      </c>
      <c r="Q137" s="41" t="str">
        <f t="shared" ca="1" si="32"/>
        <v/>
      </c>
      <c r="R137" s="81" t="str">
        <f t="shared" ca="1" si="33"/>
        <v/>
      </c>
      <c r="S137" s="15" t="str">
        <f t="shared" ca="1" si="34"/>
        <v/>
      </c>
      <c r="T137" s="80" t="str">
        <f t="shared" ref="T137:T200" ca="1" si="35">IF(N137&lt;=$B$9,$B$13/360*30*R136,"")</f>
        <v/>
      </c>
    </row>
    <row r="138" spans="4:20" x14ac:dyDescent="0.25">
      <c r="D138" s="26"/>
      <c r="E138" s="2" t="str">
        <f t="shared" ca="1" si="29"/>
        <v/>
      </c>
      <c r="F138" s="40" t="str">
        <f t="shared" ca="1" si="30"/>
        <v/>
      </c>
      <c r="G138" s="40" t="str">
        <f t="shared" ca="1" si="26"/>
        <v/>
      </c>
      <c r="H138" s="41" t="str">
        <f t="shared" ca="1" si="27"/>
        <v/>
      </c>
      <c r="I138" s="40" t="str">
        <f t="shared" ca="1" si="28"/>
        <v/>
      </c>
      <c r="J138" s="82"/>
      <c r="K138" s="82"/>
      <c r="M138" s="78" t="str">
        <f ca="1">IF(N138&lt;=$B$9,IF(N138&lt;$B$10,0,IF(N138=$B$10,SUM($T$6:T138),0)),"")</f>
        <v/>
      </c>
      <c r="N138" s="2" t="str">
        <f t="shared" ca="1" si="31"/>
        <v/>
      </c>
      <c r="O138" s="84" t="str">
        <f t="shared" ref="O138:O201" ca="1" si="36">IF(N138&lt;=$B$10,"",IF(N138&lt;=$B$9,$R$5/$B$11,""))</f>
        <v/>
      </c>
      <c r="P138" s="84" t="str">
        <f t="shared" ca="1" si="25"/>
        <v/>
      </c>
      <c r="Q138" s="41" t="str">
        <f t="shared" ca="1" si="32"/>
        <v/>
      </c>
      <c r="R138" s="81" t="str">
        <f t="shared" ca="1" si="33"/>
        <v/>
      </c>
      <c r="S138" s="15" t="str">
        <f t="shared" ca="1" si="34"/>
        <v/>
      </c>
      <c r="T138" s="80" t="str">
        <f t="shared" ca="1" si="35"/>
        <v/>
      </c>
    </row>
    <row r="139" spans="4:20" x14ac:dyDescent="0.25">
      <c r="D139" s="26"/>
      <c r="E139" s="2" t="str">
        <f t="shared" ca="1" si="29"/>
        <v/>
      </c>
      <c r="F139" s="40" t="str">
        <f t="shared" ca="1" si="30"/>
        <v/>
      </c>
      <c r="G139" s="40" t="str">
        <f t="shared" ca="1" si="26"/>
        <v/>
      </c>
      <c r="H139" s="41" t="str">
        <f t="shared" ca="1" si="27"/>
        <v/>
      </c>
      <c r="I139" s="40" t="str">
        <f t="shared" ca="1" si="28"/>
        <v/>
      </c>
      <c r="J139" s="82"/>
      <c r="K139" s="82"/>
      <c r="M139" s="78" t="str">
        <f ca="1">IF(N139&lt;=$B$9,IF(N139&lt;$B$10,0,IF(N139=$B$10,SUM($T$6:T139),0)),"")</f>
        <v/>
      </c>
      <c r="N139" s="2" t="str">
        <f t="shared" ca="1" si="31"/>
        <v/>
      </c>
      <c r="O139" s="84" t="str">
        <f t="shared" ca="1" si="36"/>
        <v/>
      </c>
      <c r="P139" s="84" t="str">
        <f t="shared" ref="P139:P202" ca="1" si="37">IF(N139&lt;=$B$10,"",IF(N139&lt;=$B$9,$B$13/360*30*R138+M138,""))</f>
        <v/>
      </c>
      <c r="Q139" s="41" t="str">
        <f t="shared" ca="1" si="32"/>
        <v/>
      </c>
      <c r="R139" s="81" t="str">
        <f t="shared" ca="1" si="33"/>
        <v/>
      </c>
      <c r="S139" s="15" t="str">
        <f t="shared" ca="1" si="34"/>
        <v/>
      </c>
      <c r="T139" s="80" t="str">
        <f t="shared" ca="1" si="35"/>
        <v/>
      </c>
    </row>
    <row r="140" spans="4:20" x14ac:dyDescent="0.25">
      <c r="D140" s="26"/>
      <c r="E140" s="2" t="str">
        <f t="shared" ca="1" si="29"/>
        <v/>
      </c>
      <c r="F140" s="40" t="str">
        <f t="shared" ca="1" si="30"/>
        <v/>
      </c>
      <c r="G140" s="40" t="str">
        <f t="shared" ca="1" si="26"/>
        <v/>
      </c>
      <c r="H140" s="41" t="str">
        <f t="shared" ca="1" si="27"/>
        <v/>
      </c>
      <c r="I140" s="40" t="str">
        <f t="shared" ca="1" si="28"/>
        <v/>
      </c>
      <c r="J140" s="82"/>
      <c r="K140" s="82"/>
      <c r="M140" s="78" t="str">
        <f ca="1">IF(N140&lt;=$B$9,IF(N140&lt;$B$10,0,IF(N140=$B$10,SUM($T$6:T140),0)),"")</f>
        <v/>
      </c>
      <c r="N140" s="2" t="str">
        <f t="shared" ca="1" si="31"/>
        <v/>
      </c>
      <c r="O140" s="84" t="str">
        <f t="shared" ca="1" si="36"/>
        <v/>
      </c>
      <c r="P140" s="84" t="str">
        <f t="shared" ca="1" si="37"/>
        <v/>
      </c>
      <c r="Q140" s="41" t="str">
        <f t="shared" ca="1" si="32"/>
        <v/>
      </c>
      <c r="R140" s="81" t="str">
        <f t="shared" ca="1" si="33"/>
        <v/>
      </c>
      <c r="S140" s="15" t="str">
        <f t="shared" ca="1" si="34"/>
        <v/>
      </c>
      <c r="T140" s="80" t="str">
        <f t="shared" ca="1" si="35"/>
        <v/>
      </c>
    </row>
    <row r="141" spans="4:20" x14ac:dyDescent="0.25">
      <c r="D141" s="26"/>
      <c r="E141" s="2" t="str">
        <f t="shared" ca="1" si="29"/>
        <v/>
      </c>
      <c r="F141" s="40" t="str">
        <f t="shared" ca="1" si="30"/>
        <v/>
      </c>
      <c r="G141" s="40" t="str">
        <f t="shared" ca="1" si="26"/>
        <v/>
      </c>
      <c r="H141" s="41" t="str">
        <f t="shared" ca="1" si="27"/>
        <v/>
      </c>
      <c r="I141" s="40" t="str">
        <f t="shared" ca="1" si="28"/>
        <v/>
      </c>
      <c r="J141" s="82"/>
      <c r="K141" s="82"/>
      <c r="M141" s="78" t="str">
        <f ca="1">IF(N141&lt;=$B$9,IF(N141&lt;$B$10,0,IF(N141=$B$10,SUM($T$6:T141),0)),"")</f>
        <v/>
      </c>
      <c r="N141" s="2" t="str">
        <f t="shared" ca="1" si="31"/>
        <v/>
      </c>
      <c r="O141" s="84" t="str">
        <f t="shared" ca="1" si="36"/>
        <v/>
      </c>
      <c r="P141" s="84" t="str">
        <f t="shared" ca="1" si="37"/>
        <v/>
      </c>
      <c r="Q141" s="41" t="str">
        <f t="shared" ca="1" si="32"/>
        <v/>
      </c>
      <c r="R141" s="81" t="str">
        <f t="shared" ca="1" si="33"/>
        <v/>
      </c>
      <c r="S141" s="15" t="str">
        <f t="shared" ca="1" si="34"/>
        <v/>
      </c>
      <c r="T141" s="80" t="str">
        <f t="shared" ca="1" si="35"/>
        <v/>
      </c>
    </row>
    <row r="142" spans="4:20" x14ac:dyDescent="0.25">
      <c r="D142" s="26"/>
      <c r="E142" s="2" t="str">
        <f t="shared" ca="1" si="29"/>
        <v/>
      </c>
      <c r="F142" s="40" t="str">
        <f t="shared" ca="1" si="30"/>
        <v/>
      </c>
      <c r="G142" s="40" t="str">
        <f t="shared" ca="1" si="26"/>
        <v/>
      </c>
      <c r="H142" s="41" t="str">
        <f t="shared" ca="1" si="27"/>
        <v/>
      </c>
      <c r="I142" s="40" t="str">
        <f t="shared" ca="1" si="28"/>
        <v/>
      </c>
      <c r="J142" s="82"/>
      <c r="K142" s="82"/>
      <c r="M142" s="78" t="str">
        <f ca="1">IF(N142&lt;=$B$9,IF(N142&lt;$B$10,0,IF(N142=$B$10,SUM($T$6:T142),0)),"")</f>
        <v/>
      </c>
      <c r="N142" s="2" t="str">
        <f t="shared" ca="1" si="31"/>
        <v/>
      </c>
      <c r="O142" s="84" t="str">
        <f t="shared" ca="1" si="36"/>
        <v/>
      </c>
      <c r="P142" s="84" t="str">
        <f t="shared" ca="1" si="37"/>
        <v/>
      </c>
      <c r="Q142" s="41" t="str">
        <f t="shared" ca="1" si="32"/>
        <v/>
      </c>
      <c r="R142" s="81" t="str">
        <f t="shared" ca="1" si="33"/>
        <v/>
      </c>
      <c r="S142" s="15" t="str">
        <f t="shared" ca="1" si="34"/>
        <v/>
      </c>
      <c r="T142" s="80" t="str">
        <f t="shared" ca="1" si="35"/>
        <v/>
      </c>
    </row>
    <row r="143" spans="4:20" x14ac:dyDescent="0.25">
      <c r="D143" s="26"/>
      <c r="E143" s="2" t="str">
        <f t="shared" ca="1" si="29"/>
        <v/>
      </c>
      <c r="F143" s="40" t="str">
        <f t="shared" ca="1" si="30"/>
        <v/>
      </c>
      <c r="G143" s="40" t="str">
        <f t="shared" ca="1" si="26"/>
        <v/>
      </c>
      <c r="H143" s="41" t="str">
        <f t="shared" ca="1" si="27"/>
        <v/>
      </c>
      <c r="I143" s="40" t="str">
        <f t="shared" ca="1" si="28"/>
        <v/>
      </c>
      <c r="J143" s="82"/>
      <c r="K143" s="82"/>
      <c r="M143" s="78" t="str">
        <f ca="1">IF(N143&lt;=$B$9,IF(N143&lt;$B$10,0,IF(N143=$B$10,SUM($T$6:T143),0)),"")</f>
        <v/>
      </c>
      <c r="N143" s="2" t="str">
        <f t="shared" ca="1" si="31"/>
        <v/>
      </c>
      <c r="O143" s="84" t="str">
        <f t="shared" ca="1" si="36"/>
        <v/>
      </c>
      <c r="P143" s="84" t="str">
        <f t="shared" ca="1" si="37"/>
        <v/>
      </c>
      <c r="Q143" s="41" t="str">
        <f t="shared" ca="1" si="32"/>
        <v/>
      </c>
      <c r="R143" s="81" t="str">
        <f t="shared" ca="1" si="33"/>
        <v/>
      </c>
      <c r="S143" s="15" t="str">
        <f t="shared" ca="1" si="34"/>
        <v/>
      </c>
      <c r="T143" s="80" t="str">
        <f t="shared" ca="1" si="35"/>
        <v/>
      </c>
    </row>
    <row r="144" spans="4:20" x14ac:dyDescent="0.25">
      <c r="D144" s="26"/>
      <c r="E144" s="2" t="str">
        <f t="shared" ca="1" si="29"/>
        <v/>
      </c>
      <c r="F144" s="40" t="str">
        <f t="shared" ca="1" si="30"/>
        <v/>
      </c>
      <c r="G144" s="40" t="str">
        <f t="shared" ca="1" si="26"/>
        <v/>
      </c>
      <c r="H144" s="41" t="str">
        <f t="shared" ca="1" si="27"/>
        <v/>
      </c>
      <c r="I144" s="40" t="str">
        <f t="shared" ca="1" si="28"/>
        <v/>
      </c>
      <c r="J144" s="82"/>
      <c r="K144" s="82"/>
      <c r="M144" s="78" t="str">
        <f ca="1">IF(N144&lt;=$B$9,IF(N144&lt;$B$10,0,IF(N144=$B$10,SUM($T$6:T144),0)),"")</f>
        <v/>
      </c>
      <c r="N144" s="2" t="str">
        <f t="shared" ca="1" si="31"/>
        <v/>
      </c>
      <c r="O144" s="84" t="str">
        <f t="shared" ca="1" si="36"/>
        <v/>
      </c>
      <c r="P144" s="84" t="str">
        <f t="shared" ca="1" si="37"/>
        <v/>
      </c>
      <c r="Q144" s="41" t="str">
        <f t="shared" ca="1" si="32"/>
        <v/>
      </c>
      <c r="R144" s="81" t="str">
        <f t="shared" ca="1" si="33"/>
        <v/>
      </c>
      <c r="S144" s="15" t="str">
        <f t="shared" ca="1" si="34"/>
        <v/>
      </c>
      <c r="T144" s="80" t="str">
        <f t="shared" ca="1" si="35"/>
        <v/>
      </c>
    </row>
    <row r="145" spans="4:20" x14ac:dyDescent="0.25">
      <c r="D145" s="26"/>
      <c r="E145" s="2" t="str">
        <f t="shared" ca="1" si="29"/>
        <v/>
      </c>
      <c r="F145" s="40" t="str">
        <f t="shared" ca="1" si="30"/>
        <v/>
      </c>
      <c r="G145" s="40" t="str">
        <f t="shared" ca="1" si="26"/>
        <v/>
      </c>
      <c r="H145" s="41" t="str">
        <f t="shared" ca="1" si="27"/>
        <v/>
      </c>
      <c r="I145" s="40" t="str">
        <f t="shared" ca="1" si="28"/>
        <v/>
      </c>
      <c r="J145" s="82"/>
      <c r="K145" s="82"/>
      <c r="M145" s="78" t="str">
        <f ca="1">IF(N145&lt;=$B$9,IF(N145&lt;$B$10,0,IF(N145=$B$10,SUM($T$6:T145),0)),"")</f>
        <v/>
      </c>
      <c r="N145" s="2" t="str">
        <f t="shared" ca="1" si="31"/>
        <v/>
      </c>
      <c r="O145" s="84" t="str">
        <f t="shared" ca="1" si="36"/>
        <v/>
      </c>
      <c r="P145" s="84" t="str">
        <f t="shared" ca="1" si="37"/>
        <v/>
      </c>
      <c r="Q145" s="41" t="str">
        <f t="shared" ca="1" si="32"/>
        <v/>
      </c>
      <c r="R145" s="81" t="str">
        <f t="shared" ca="1" si="33"/>
        <v/>
      </c>
      <c r="S145" s="15" t="str">
        <f t="shared" ca="1" si="34"/>
        <v/>
      </c>
      <c r="T145" s="80" t="str">
        <f t="shared" ca="1" si="35"/>
        <v/>
      </c>
    </row>
    <row r="146" spans="4:20" x14ac:dyDescent="0.25">
      <c r="D146" s="26"/>
      <c r="E146" s="2" t="str">
        <f t="shared" ca="1" si="29"/>
        <v/>
      </c>
      <c r="F146" s="40" t="str">
        <f t="shared" ca="1" si="30"/>
        <v/>
      </c>
      <c r="G146" s="40" t="str">
        <f t="shared" ca="1" si="26"/>
        <v/>
      </c>
      <c r="H146" s="41" t="str">
        <f t="shared" ca="1" si="27"/>
        <v/>
      </c>
      <c r="I146" s="40" t="str">
        <f t="shared" ca="1" si="28"/>
        <v/>
      </c>
      <c r="J146" s="82"/>
      <c r="K146" s="82"/>
      <c r="M146" s="78" t="str">
        <f ca="1">IF(N146&lt;=$B$9,IF(N146&lt;$B$10,0,IF(N146=$B$10,SUM($T$6:T146),0)),"")</f>
        <v/>
      </c>
      <c r="N146" s="2" t="str">
        <f t="shared" ca="1" si="31"/>
        <v/>
      </c>
      <c r="O146" s="84" t="str">
        <f t="shared" ca="1" si="36"/>
        <v/>
      </c>
      <c r="P146" s="84" t="str">
        <f t="shared" ca="1" si="37"/>
        <v/>
      </c>
      <c r="Q146" s="41" t="str">
        <f t="shared" ca="1" si="32"/>
        <v/>
      </c>
      <c r="R146" s="81" t="str">
        <f t="shared" ca="1" si="33"/>
        <v/>
      </c>
      <c r="S146" s="15" t="str">
        <f t="shared" ca="1" si="34"/>
        <v/>
      </c>
      <c r="T146" s="80" t="str">
        <f t="shared" ca="1" si="35"/>
        <v/>
      </c>
    </row>
    <row r="147" spans="4:20" x14ac:dyDescent="0.25">
      <c r="D147" s="26"/>
      <c r="E147" s="2" t="str">
        <f t="shared" ca="1" si="29"/>
        <v/>
      </c>
      <c r="F147" s="40" t="str">
        <f t="shared" ca="1" si="30"/>
        <v/>
      </c>
      <c r="G147" s="40" t="str">
        <f t="shared" ca="1" si="26"/>
        <v/>
      </c>
      <c r="H147" s="41" t="str">
        <f t="shared" ca="1" si="27"/>
        <v/>
      </c>
      <c r="I147" s="40" t="str">
        <f t="shared" ca="1" si="28"/>
        <v/>
      </c>
      <c r="J147" s="82"/>
      <c r="K147" s="82"/>
      <c r="M147" s="78" t="str">
        <f ca="1">IF(N147&lt;=$B$9,IF(N147&lt;$B$10,0,IF(N147=$B$10,SUM($T$6:T147),0)),"")</f>
        <v/>
      </c>
      <c r="N147" s="2" t="str">
        <f t="shared" ca="1" si="31"/>
        <v/>
      </c>
      <c r="O147" s="84" t="str">
        <f t="shared" ca="1" si="36"/>
        <v/>
      </c>
      <c r="P147" s="84" t="str">
        <f t="shared" ca="1" si="37"/>
        <v/>
      </c>
      <c r="Q147" s="41" t="str">
        <f t="shared" ca="1" si="32"/>
        <v/>
      </c>
      <c r="R147" s="81" t="str">
        <f t="shared" ca="1" si="33"/>
        <v/>
      </c>
      <c r="S147" s="15" t="str">
        <f t="shared" ca="1" si="34"/>
        <v/>
      </c>
      <c r="T147" s="80" t="str">
        <f t="shared" ca="1" si="35"/>
        <v/>
      </c>
    </row>
    <row r="148" spans="4:20" x14ac:dyDescent="0.25">
      <c r="D148" s="26"/>
      <c r="E148" s="2" t="str">
        <f t="shared" ca="1" si="29"/>
        <v/>
      </c>
      <c r="F148" s="40" t="str">
        <f t="shared" ca="1" si="30"/>
        <v/>
      </c>
      <c r="G148" s="40" t="str">
        <f t="shared" ca="1" si="26"/>
        <v/>
      </c>
      <c r="H148" s="41" t="str">
        <f t="shared" ca="1" si="27"/>
        <v/>
      </c>
      <c r="I148" s="40" t="str">
        <f t="shared" ca="1" si="28"/>
        <v/>
      </c>
      <c r="J148" s="82"/>
      <c r="K148" s="82"/>
      <c r="M148" s="78" t="str">
        <f ca="1">IF(N148&lt;=$B$9,IF(N148&lt;$B$10,0,IF(N148=$B$10,SUM($T$6:T148),0)),"")</f>
        <v/>
      </c>
      <c r="N148" s="2" t="str">
        <f t="shared" ca="1" si="31"/>
        <v/>
      </c>
      <c r="O148" s="84" t="str">
        <f t="shared" ca="1" si="36"/>
        <v/>
      </c>
      <c r="P148" s="84" t="str">
        <f t="shared" ca="1" si="37"/>
        <v/>
      </c>
      <c r="Q148" s="41" t="str">
        <f t="shared" ca="1" si="32"/>
        <v/>
      </c>
      <c r="R148" s="81" t="str">
        <f t="shared" ca="1" si="33"/>
        <v/>
      </c>
      <c r="S148" s="15" t="str">
        <f t="shared" ca="1" si="34"/>
        <v/>
      </c>
      <c r="T148" s="80" t="str">
        <f t="shared" ca="1" si="35"/>
        <v/>
      </c>
    </row>
    <row r="149" spans="4:20" x14ac:dyDescent="0.25">
      <c r="D149" s="26"/>
      <c r="E149" s="2" t="str">
        <f t="shared" ca="1" si="29"/>
        <v/>
      </c>
      <c r="F149" s="40" t="str">
        <f t="shared" ca="1" si="30"/>
        <v/>
      </c>
      <c r="G149" s="40" t="str">
        <f t="shared" ca="1" si="26"/>
        <v/>
      </c>
      <c r="H149" s="41" t="str">
        <f t="shared" ca="1" si="27"/>
        <v/>
      </c>
      <c r="I149" s="40" t="str">
        <f t="shared" ca="1" si="28"/>
        <v/>
      </c>
      <c r="J149" s="82"/>
      <c r="K149" s="82"/>
      <c r="M149" s="78" t="str">
        <f ca="1">IF(N149&lt;=$B$9,IF(N149&lt;$B$10,0,IF(N149=$B$10,SUM($T$6:T149),0)),"")</f>
        <v/>
      </c>
      <c r="N149" s="2" t="str">
        <f t="shared" ca="1" si="31"/>
        <v/>
      </c>
      <c r="O149" s="84" t="str">
        <f t="shared" ca="1" si="36"/>
        <v/>
      </c>
      <c r="P149" s="84" t="str">
        <f t="shared" ca="1" si="37"/>
        <v/>
      </c>
      <c r="Q149" s="41" t="str">
        <f t="shared" ca="1" si="32"/>
        <v/>
      </c>
      <c r="R149" s="81" t="str">
        <f t="shared" ca="1" si="33"/>
        <v/>
      </c>
      <c r="S149" s="15" t="str">
        <f t="shared" ca="1" si="34"/>
        <v/>
      </c>
      <c r="T149" s="80" t="str">
        <f t="shared" ca="1" si="35"/>
        <v/>
      </c>
    </row>
    <row r="150" spans="4:20" x14ac:dyDescent="0.25">
      <c r="D150" s="26"/>
      <c r="E150" s="2" t="str">
        <f t="shared" ca="1" si="29"/>
        <v/>
      </c>
      <c r="F150" s="40" t="str">
        <f t="shared" ca="1" si="30"/>
        <v/>
      </c>
      <c r="G150" s="40" t="str">
        <f t="shared" ca="1" si="26"/>
        <v/>
      </c>
      <c r="H150" s="41" t="str">
        <f t="shared" ca="1" si="27"/>
        <v/>
      </c>
      <c r="I150" s="40" t="str">
        <f t="shared" ca="1" si="28"/>
        <v/>
      </c>
      <c r="J150" s="82"/>
      <c r="K150" s="82"/>
      <c r="M150" s="78" t="str">
        <f ca="1">IF(N150&lt;=$B$9,IF(N150&lt;$B$10,0,IF(N150=$B$10,SUM($T$6:T150),0)),"")</f>
        <v/>
      </c>
      <c r="N150" s="2" t="str">
        <f t="shared" ca="1" si="31"/>
        <v/>
      </c>
      <c r="O150" s="84" t="str">
        <f t="shared" ca="1" si="36"/>
        <v/>
      </c>
      <c r="P150" s="84" t="str">
        <f t="shared" ca="1" si="37"/>
        <v/>
      </c>
      <c r="Q150" s="41" t="str">
        <f t="shared" ca="1" si="32"/>
        <v/>
      </c>
      <c r="R150" s="81" t="str">
        <f t="shared" ca="1" si="33"/>
        <v/>
      </c>
      <c r="S150" s="15" t="str">
        <f t="shared" ca="1" si="34"/>
        <v/>
      </c>
      <c r="T150" s="80" t="str">
        <f t="shared" ca="1" si="35"/>
        <v/>
      </c>
    </row>
    <row r="151" spans="4:20" x14ac:dyDescent="0.25">
      <c r="D151" s="26"/>
      <c r="E151" s="2" t="str">
        <f t="shared" ca="1" si="29"/>
        <v/>
      </c>
      <c r="F151" s="40" t="str">
        <f t="shared" ca="1" si="30"/>
        <v/>
      </c>
      <c r="G151" s="40" t="str">
        <f t="shared" ca="1" si="26"/>
        <v/>
      </c>
      <c r="H151" s="41" t="str">
        <f t="shared" ca="1" si="27"/>
        <v/>
      </c>
      <c r="I151" s="40" t="str">
        <f t="shared" ca="1" si="28"/>
        <v/>
      </c>
      <c r="J151" s="82"/>
      <c r="K151" s="82"/>
      <c r="M151" s="78" t="str">
        <f ca="1">IF(N151&lt;=$B$9,IF(N151&lt;$B$10,0,IF(N151=$B$10,SUM($T$6:T151),0)),"")</f>
        <v/>
      </c>
      <c r="N151" s="2" t="str">
        <f t="shared" ca="1" si="31"/>
        <v/>
      </c>
      <c r="O151" s="84" t="str">
        <f t="shared" ca="1" si="36"/>
        <v/>
      </c>
      <c r="P151" s="84" t="str">
        <f t="shared" ca="1" si="37"/>
        <v/>
      </c>
      <c r="Q151" s="41" t="str">
        <f t="shared" ca="1" si="32"/>
        <v/>
      </c>
      <c r="R151" s="81" t="str">
        <f t="shared" ca="1" si="33"/>
        <v/>
      </c>
      <c r="S151" s="15" t="str">
        <f t="shared" ca="1" si="34"/>
        <v/>
      </c>
      <c r="T151" s="80" t="str">
        <f t="shared" ca="1" si="35"/>
        <v/>
      </c>
    </row>
    <row r="152" spans="4:20" x14ac:dyDescent="0.25">
      <c r="D152" s="26"/>
      <c r="E152" s="2" t="str">
        <f t="shared" ca="1" si="29"/>
        <v/>
      </c>
      <c r="F152" s="40" t="str">
        <f t="shared" ca="1" si="30"/>
        <v/>
      </c>
      <c r="G152" s="40" t="str">
        <f t="shared" ca="1" si="26"/>
        <v/>
      </c>
      <c r="H152" s="41" t="str">
        <f t="shared" ca="1" si="27"/>
        <v/>
      </c>
      <c r="I152" s="40" t="str">
        <f t="shared" ca="1" si="28"/>
        <v/>
      </c>
      <c r="J152" s="82"/>
      <c r="K152" s="82"/>
      <c r="M152" s="78" t="str">
        <f ca="1">IF(N152&lt;=$B$9,IF(N152&lt;$B$10,0,IF(N152=$B$10,SUM($T$6:T152),0)),"")</f>
        <v/>
      </c>
      <c r="N152" s="2" t="str">
        <f t="shared" ca="1" si="31"/>
        <v/>
      </c>
      <c r="O152" s="84" t="str">
        <f t="shared" ca="1" si="36"/>
        <v/>
      </c>
      <c r="P152" s="84" t="str">
        <f t="shared" ca="1" si="37"/>
        <v/>
      </c>
      <c r="Q152" s="41" t="str">
        <f t="shared" ca="1" si="32"/>
        <v/>
      </c>
      <c r="R152" s="81" t="str">
        <f t="shared" ca="1" si="33"/>
        <v/>
      </c>
      <c r="S152" s="15" t="str">
        <f t="shared" ca="1" si="34"/>
        <v/>
      </c>
      <c r="T152" s="80" t="str">
        <f t="shared" ca="1" si="35"/>
        <v/>
      </c>
    </row>
    <row r="153" spans="4:20" x14ac:dyDescent="0.25">
      <c r="D153" s="26"/>
      <c r="E153" s="2" t="str">
        <f t="shared" ca="1" si="29"/>
        <v/>
      </c>
      <c r="F153" s="40" t="str">
        <f t="shared" ca="1" si="30"/>
        <v/>
      </c>
      <c r="G153" s="40" t="str">
        <f t="shared" ca="1" si="26"/>
        <v/>
      </c>
      <c r="H153" s="41" t="str">
        <f t="shared" ca="1" si="27"/>
        <v/>
      </c>
      <c r="I153" s="40" t="str">
        <f t="shared" ca="1" si="28"/>
        <v/>
      </c>
      <c r="J153" s="82"/>
      <c r="K153" s="82"/>
      <c r="M153" s="78" t="str">
        <f ca="1">IF(N153&lt;=$B$9,IF(N153&lt;$B$10,0,IF(N153=$B$10,SUM($T$6:T153),0)),"")</f>
        <v/>
      </c>
      <c r="N153" s="2" t="str">
        <f t="shared" ca="1" si="31"/>
        <v/>
      </c>
      <c r="O153" s="84" t="str">
        <f t="shared" ca="1" si="36"/>
        <v/>
      </c>
      <c r="P153" s="84" t="str">
        <f t="shared" ca="1" si="37"/>
        <v/>
      </c>
      <c r="Q153" s="41" t="str">
        <f t="shared" ca="1" si="32"/>
        <v/>
      </c>
      <c r="R153" s="81" t="str">
        <f t="shared" ca="1" si="33"/>
        <v/>
      </c>
      <c r="S153" s="15" t="str">
        <f t="shared" ca="1" si="34"/>
        <v/>
      </c>
      <c r="T153" s="80" t="str">
        <f t="shared" ca="1" si="35"/>
        <v/>
      </c>
    </row>
    <row r="154" spans="4:20" x14ac:dyDescent="0.25">
      <c r="D154" s="26"/>
      <c r="E154" s="2" t="str">
        <f t="shared" ca="1" si="29"/>
        <v/>
      </c>
      <c r="F154" s="40" t="str">
        <f t="shared" ca="1" si="30"/>
        <v/>
      </c>
      <c r="G154" s="40" t="str">
        <f t="shared" ca="1" si="26"/>
        <v/>
      </c>
      <c r="H154" s="41" t="str">
        <f t="shared" ca="1" si="27"/>
        <v/>
      </c>
      <c r="I154" s="40" t="str">
        <f t="shared" ca="1" si="28"/>
        <v/>
      </c>
      <c r="J154" s="82"/>
      <c r="K154" s="82"/>
      <c r="M154" s="78" t="str">
        <f ca="1">IF(N154&lt;=$B$9,IF(N154&lt;$B$10,0,IF(N154=$B$10,SUM($T$6:T154),0)),"")</f>
        <v/>
      </c>
      <c r="N154" s="2" t="str">
        <f t="shared" ca="1" si="31"/>
        <v/>
      </c>
      <c r="O154" s="84" t="str">
        <f t="shared" ca="1" si="36"/>
        <v/>
      </c>
      <c r="P154" s="84" t="str">
        <f t="shared" ca="1" si="37"/>
        <v/>
      </c>
      <c r="Q154" s="41" t="str">
        <f t="shared" ca="1" si="32"/>
        <v/>
      </c>
      <c r="R154" s="81" t="str">
        <f t="shared" ca="1" si="33"/>
        <v/>
      </c>
      <c r="S154" s="15" t="str">
        <f t="shared" ca="1" si="34"/>
        <v/>
      </c>
      <c r="T154" s="80" t="str">
        <f t="shared" ca="1" si="35"/>
        <v/>
      </c>
    </row>
    <row r="155" spans="4:20" x14ac:dyDescent="0.25">
      <c r="D155" s="26"/>
      <c r="E155" s="2" t="str">
        <f t="shared" ca="1" si="29"/>
        <v/>
      </c>
      <c r="F155" s="40" t="str">
        <f t="shared" ca="1" si="30"/>
        <v/>
      </c>
      <c r="G155" s="40" t="str">
        <f t="shared" ca="1" si="26"/>
        <v/>
      </c>
      <c r="H155" s="41" t="str">
        <f t="shared" ca="1" si="27"/>
        <v/>
      </c>
      <c r="I155" s="40" t="str">
        <f t="shared" ca="1" si="28"/>
        <v/>
      </c>
      <c r="J155" s="82"/>
      <c r="K155" s="82"/>
      <c r="M155" s="78" t="str">
        <f ca="1">IF(N155&lt;=$B$9,IF(N155&lt;$B$10,0,IF(N155=$B$10,SUM($T$6:T155),0)),"")</f>
        <v/>
      </c>
      <c r="N155" s="2" t="str">
        <f t="shared" ca="1" si="31"/>
        <v/>
      </c>
      <c r="O155" s="84" t="str">
        <f t="shared" ca="1" si="36"/>
        <v/>
      </c>
      <c r="P155" s="84" t="str">
        <f t="shared" ca="1" si="37"/>
        <v/>
      </c>
      <c r="Q155" s="41" t="str">
        <f t="shared" ca="1" si="32"/>
        <v/>
      </c>
      <c r="R155" s="81" t="str">
        <f t="shared" ca="1" si="33"/>
        <v/>
      </c>
      <c r="S155" s="15" t="str">
        <f t="shared" ca="1" si="34"/>
        <v/>
      </c>
      <c r="T155" s="80" t="str">
        <f t="shared" ca="1" si="35"/>
        <v/>
      </c>
    </row>
    <row r="156" spans="4:20" x14ac:dyDescent="0.25">
      <c r="D156" s="26"/>
      <c r="E156" s="2" t="str">
        <f t="shared" ca="1" si="29"/>
        <v/>
      </c>
      <c r="F156" s="40" t="str">
        <f t="shared" ca="1" si="30"/>
        <v/>
      </c>
      <c r="G156" s="40" t="str">
        <f t="shared" ca="1" si="26"/>
        <v/>
      </c>
      <c r="H156" s="41" t="str">
        <f t="shared" ca="1" si="27"/>
        <v/>
      </c>
      <c r="I156" s="40" t="str">
        <f t="shared" ca="1" si="28"/>
        <v/>
      </c>
      <c r="J156" s="82"/>
      <c r="K156" s="82"/>
      <c r="M156" s="78" t="str">
        <f ca="1">IF(N156&lt;=$B$9,IF(N156&lt;$B$10,0,IF(N156=$B$10,SUM($T$6:T156),0)),"")</f>
        <v/>
      </c>
      <c r="N156" s="2" t="str">
        <f t="shared" ca="1" si="31"/>
        <v/>
      </c>
      <c r="O156" s="84" t="str">
        <f t="shared" ca="1" si="36"/>
        <v/>
      </c>
      <c r="P156" s="84" t="str">
        <f t="shared" ca="1" si="37"/>
        <v/>
      </c>
      <c r="Q156" s="41" t="str">
        <f t="shared" ca="1" si="32"/>
        <v/>
      </c>
      <c r="R156" s="81" t="str">
        <f t="shared" ca="1" si="33"/>
        <v/>
      </c>
      <c r="S156" s="15" t="str">
        <f t="shared" ca="1" si="34"/>
        <v/>
      </c>
      <c r="T156" s="80" t="str">
        <f t="shared" ca="1" si="35"/>
        <v/>
      </c>
    </row>
    <row r="157" spans="4:20" x14ac:dyDescent="0.25">
      <c r="D157" s="26"/>
      <c r="E157" s="2" t="str">
        <f t="shared" ca="1" si="29"/>
        <v/>
      </c>
      <c r="F157" s="40" t="str">
        <f t="shared" ca="1" si="30"/>
        <v/>
      </c>
      <c r="G157" s="40" t="str">
        <f t="shared" ca="1" si="26"/>
        <v/>
      </c>
      <c r="H157" s="41" t="str">
        <f t="shared" ca="1" si="27"/>
        <v/>
      </c>
      <c r="I157" s="40" t="str">
        <f t="shared" ca="1" si="28"/>
        <v/>
      </c>
      <c r="J157" s="82"/>
      <c r="K157" s="82"/>
      <c r="M157" s="78" t="str">
        <f ca="1">IF(N157&lt;=$B$9,IF(N157&lt;$B$10,0,IF(N157=$B$10,SUM($T$6:T157),0)),"")</f>
        <v/>
      </c>
      <c r="N157" s="2" t="str">
        <f t="shared" ca="1" si="31"/>
        <v/>
      </c>
      <c r="O157" s="84" t="str">
        <f t="shared" ca="1" si="36"/>
        <v/>
      </c>
      <c r="P157" s="84" t="str">
        <f t="shared" ca="1" si="37"/>
        <v/>
      </c>
      <c r="Q157" s="41" t="str">
        <f t="shared" ca="1" si="32"/>
        <v/>
      </c>
      <c r="R157" s="81" t="str">
        <f t="shared" ca="1" si="33"/>
        <v/>
      </c>
      <c r="S157" s="15" t="str">
        <f t="shared" ca="1" si="34"/>
        <v/>
      </c>
      <c r="T157" s="80" t="str">
        <f t="shared" ca="1" si="35"/>
        <v/>
      </c>
    </row>
    <row r="158" spans="4:20" x14ac:dyDescent="0.25">
      <c r="D158" s="26"/>
      <c r="E158" s="2" t="str">
        <f t="shared" ca="1" si="29"/>
        <v/>
      </c>
      <c r="F158" s="40" t="str">
        <f t="shared" ca="1" si="30"/>
        <v/>
      </c>
      <c r="G158" s="40" t="str">
        <f t="shared" ca="1" si="26"/>
        <v/>
      </c>
      <c r="H158" s="41" t="str">
        <f t="shared" ca="1" si="27"/>
        <v/>
      </c>
      <c r="I158" s="40" t="str">
        <f t="shared" ca="1" si="28"/>
        <v/>
      </c>
      <c r="J158" s="82"/>
      <c r="K158" s="82"/>
      <c r="M158" s="78" t="str">
        <f ca="1">IF(N158&lt;=$B$9,IF(N158&lt;$B$10,0,IF(N158=$B$10,SUM($T$6:T158),0)),"")</f>
        <v/>
      </c>
      <c r="N158" s="2" t="str">
        <f t="shared" ca="1" si="31"/>
        <v/>
      </c>
      <c r="O158" s="84" t="str">
        <f t="shared" ca="1" si="36"/>
        <v/>
      </c>
      <c r="P158" s="84" t="str">
        <f t="shared" ca="1" si="37"/>
        <v/>
      </c>
      <c r="Q158" s="41" t="str">
        <f t="shared" ca="1" si="32"/>
        <v/>
      </c>
      <c r="R158" s="81" t="str">
        <f t="shared" ca="1" si="33"/>
        <v/>
      </c>
      <c r="S158" s="15" t="str">
        <f t="shared" ca="1" si="34"/>
        <v/>
      </c>
      <c r="T158" s="80" t="str">
        <f t="shared" ca="1" si="35"/>
        <v/>
      </c>
    </row>
    <row r="159" spans="4:20" x14ac:dyDescent="0.25">
      <c r="D159" s="26"/>
      <c r="E159" s="2" t="str">
        <f t="shared" ca="1" si="29"/>
        <v/>
      </c>
      <c r="F159" s="40" t="str">
        <f t="shared" ca="1" si="30"/>
        <v/>
      </c>
      <c r="G159" s="40" t="str">
        <f t="shared" ca="1" si="26"/>
        <v/>
      </c>
      <c r="H159" s="41" t="str">
        <f t="shared" ca="1" si="27"/>
        <v/>
      </c>
      <c r="I159" s="40" t="str">
        <f t="shared" ca="1" si="28"/>
        <v/>
      </c>
      <c r="J159" s="82"/>
      <c r="K159" s="82"/>
      <c r="M159" s="78" t="str">
        <f ca="1">IF(N159&lt;=$B$9,IF(N159&lt;$B$10,0,IF(N159=$B$10,SUM($T$6:T159),0)),"")</f>
        <v/>
      </c>
      <c r="N159" s="2" t="str">
        <f t="shared" ca="1" si="31"/>
        <v/>
      </c>
      <c r="O159" s="84" t="str">
        <f t="shared" ca="1" si="36"/>
        <v/>
      </c>
      <c r="P159" s="84" t="str">
        <f t="shared" ca="1" si="37"/>
        <v/>
      </c>
      <c r="Q159" s="41" t="str">
        <f t="shared" ca="1" si="32"/>
        <v/>
      </c>
      <c r="R159" s="81" t="str">
        <f t="shared" ca="1" si="33"/>
        <v/>
      </c>
      <c r="S159" s="15" t="str">
        <f t="shared" ca="1" si="34"/>
        <v/>
      </c>
      <c r="T159" s="80" t="str">
        <f t="shared" ca="1" si="35"/>
        <v/>
      </c>
    </row>
    <row r="160" spans="4:20" x14ac:dyDescent="0.25">
      <c r="D160" s="26"/>
      <c r="E160" s="2" t="str">
        <f t="shared" ca="1" si="29"/>
        <v/>
      </c>
      <c r="F160" s="40" t="str">
        <f t="shared" ca="1" si="30"/>
        <v/>
      </c>
      <c r="G160" s="40" t="str">
        <f t="shared" ca="1" si="26"/>
        <v/>
      </c>
      <c r="H160" s="41" t="str">
        <f t="shared" ca="1" si="27"/>
        <v/>
      </c>
      <c r="I160" s="40" t="str">
        <f t="shared" ca="1" si="28"/>
        <v/>
      </c>
      <c r="J160" s="82"/>
      <c r="K160" s="82"/>
      <c r="M160" s="78" t="str">
        <f ca="1">IF(N160&lt;=$B$9,IF(N160&lt;$B$10,0,IF(N160=$B$10,SUM($T$6:T160),0)),"")</f>
        <v/>
      </c>
      <c r="N160" s="2" t="str">
        <f t="shared" ca="1" si="31"/>
        <v/>
      </c>
      <c r="O160" s="84" t="str">
        <f t="shared" ca="1" si="36"/>
        <v/>
      </c>
      <c r="P160" s="84" t="str">
        <f t="shared" ca="1" si="37"/>
        <v/>
      </c>
      <c r="Q160" s="41" t="str">
        <f t="shared" ca="1" si="32"/>
        <v/>
      </c>
      <c r="R160" s="81" t="str">
        <f t="shared" ca="1" si="33"/>
        <v/>
      </c>
      <c r="S160" s="15" t="str">
        <f t="shared" ca="1" si="34"/>
        <v/>
      </c>
      <c r="T160" s="80" t="str">
        <f t="shared" ca="1" si="35"/>
        <v/>
      </c>
    </row>
    <row r="161" spans="4:20" x14ac:dyDescent="0.25">
      <c r="D161" s="26"/>
      <c r="E161" s="2" t="str">
        <f t="shared" ca="1" si="29"/>
        <v/>
      </c>
      <c r="F161" s="40" t="str">
        <f t="shared" ca="1" si="30"/>
        <v/>
      </c>
      <c r="G161" s="40" t="str">
        <f t="shared" ca="1" si="26"/>
        <v/>
      </c>
      <c r="H161" s="41" t="str">
        <f t="shared" ca="1" si="27"/>
        <v/>
      </c>
      <c r="I161" s="40" t="str">
        <f t="shared" ca="1" si="28"/>
        <v/>
      </c>
      <c r="J161" s="82"/>
      <c r="K161" s="82"/>
      <c r="M161" s="78" t="str">
        <f ca="1">IF(N161&lt;=$B$9,IF(N161&lt;$B$10,0,IF(N161=$B$10,SUM($T$6:T161),0)),"")</f>
        <v/>
      </c>
      <c r="N161" s="2" t="str">
        <f t="shared" ca="1" si="31"/>
        <v/>
      </c>
      <c r="O161" s="84" t="str">
        <f t="shared" ca="1" si="36"/>
        <v/>
      </c>
      <c r="P161" s="84" t="str">
        <f t="shared" ca="1" si="37"/>
        <v/>
      </c>
      <c r="Q161" s="41" t="str">
        <f t="shared" ca="1" si="32"/>
        <v/>
      </c>
      <c r="R161" s="81" t="str">
        <f t="shared" ca="1" si="33"/>
        <v/>
      </c>
      <c r="S161" s="15" t="str">
        <f t="shared" ca="1" si="34"/>
        <v/>
      </c>
      <c r="T161" s="80" t="str">
        <f t="shared" ca="1" si="35"/>
        <v/>
      </c>
    </row>
    <row r="162" spans="4:20" x14ac:dyDescent="0.25">
      <c r="D162" s="26"/>
      <c r="E162" s="2" t="str">
        <f t="shared" ca="1" si="29"/>
        <v/>
      </c>
      <c r="F162" s="40" t="str">
        <f t="shared" ca="1" si="30"/>
        <v/>
      </c>
      <c r="G162" s="40" t="str">
        <f t="shared" ca="1" si="26"/>
        <v/>
      </c>
      <c r="H162" s="41" t="str">
        <f t="shared" ca="1" si="27"/>
        <v/>
      </c>
      <c r="I162" s="40" t="str">
        <f t="shared" ca="1" si="28"/>
        <v/>
      </c>
      <c r="J162" s="82"/>
      <c r="K162" s="82"/>
      <c r="M162" s="78" t="str">
        <f ca="1">IF(N162&lt;=$B$9,IF(N162&lt;$B$10,0,IF(N162=$B$10,SUM($T$6:T162),0)),"")</f>
        <v/>
      </c>
      <c r="N162" s="2" t="str">
        <f t="shared" ca="1" si="31"/>
        <v/>
      </c>
      <c r="O162" s="84" t="str">
        <f t="shared" ca="1" si="36"/>
        <v/>
      </c>
      <c r="P162" s="84" t="str">
        <f t="shared" ca="1" si="37"/>
        <v/>
      </c>
      <c r="Q162" s="41" t="str">
        <f t="shared" ca="1" si="32"/>
        <v/>
      </c>
      <c r="R162" s="81" t="str">
        <f t="shared" ca="1" si="33"/>
        <v/>
      </c>
      <c r="S162" s="15" t="str">
        <f t="shared" ca="1" si="34"/>
        <v/>
      </c>
      <c r="T162" s="80" t="str">
        <f t="shared" ca="1" si="35"/>
        <v/>
      </c>
    </row>
    <row r="163" spans="4:20" x14ac:dyDescent="0.25">
      <c r="D163" s="26"/>
      <c r="E163" s="2" t="str">
        <f t="shared" ca="1" si="29"/>
        <v/>
      </c>
      <c r="F163" s="40" t="str">
        <f t="shared" ca="1" si="30"/>
        <v/>
      </c>
      <c r="G163" s="40" t="str">
        <f t="shared" ca="1" si="26"/>
        <v/>
      </c>
      <c r="H163" s="41" t="str">
        <f t="shared" ca="1" si="27"/>
        <v/>
      </c>
      <c r="I163" s="40" t="str">
        <f t="shared" ca="1" si="28"/>
        <v/>
      </c>
      <c r="J163" s="82"/>
      <c r="K163" s="82"/>
      <c r="M163" s="78" t="str">
        <f ca="1">IF(N163&lt;=$B$9,IF(N163&lt;$B$10,0,IF(N163=$B$10,SUM($T$6:T163),0)),"")</f>
        <v/>
      </c>
      <c r="N163" s="2" t="str">
        <f t="shared" ca="1" si="31"/>
        <v/>
      </c>
      <c r="O163" s="84" t="str">
        <f t="shared" ca="1" si="36"/>
        <v/>
      </c>
      <c r="P163" s="84" t="str">
        <f t="shared" ca="1" si="37"/>
        <v/>
      </c>
      <c r="Q163" s="41" t="str">
        <f t="shared" ca="1" si="32"/>
        <v/>
      </c>
      <c r="R163" s="81" t="str">
        <f t="shared" ca="1" si="33"/>
        <v/>
      </c>
      <c r="S163" s="15" t="str">
        <f t="shared" ca="1" si="34"/>
        <v/>
      </c>
      <c r="T163" s="80" t="str">
        <f t="shared" ca="1" si="35"/>
        <v/>
      </c>
    </row>
    <row r="164" spans="4:20" x14ac:dyDescent="0.25">
      <c r="D164" s="26"/>
      <c r="E164" s="2" t="str">
        <f t="shared" ca="1" si="29"/>
        <v/>
      </c>
      <c r="F164" s="40" t="str">
        <f t="shared" ca="1" si="30"/>
        <v/>
      </c>
      <c r="G164" s="40" t="str">
        <f t="shared" ca="1" si="26"/>
        <v/>
      </c>
      <c r="H164" s="41" t="str">
        <f t="shared" ca="1" si="27"/>
        <v/>
      </c>
      <c r="I164" s="40" t="str">
        <f t="shared" ca="1" si="28"/>
        <v/>
      </c>
      <c r="J164" s="82"/>
      <c r="K164" s="82"/>
      <c r="M164" s="78" t="str">
        <f ca="1">IF(N164&lt;=$B$9,IF(N164&lt;$B$10,0,IF(N164=$B$10,SUM($T$6:T164),0)),"")</f>
        <v/>
      </c>
      <c r="N164" s="2" t="str">
        <f t="shared" ca="1" si="31"/>
        <v/>
      </c>
      <c r="O164" s="84" t="str">
        <f t="shared" ca="1" si="36"/>
        <v/>
      </c>
      <c r="P164" s="84" t="str">
        <f t="shared" ca="1" si="37"/>
        <v/>
      </c>
      <c r="Q164" s="41" t="str">
        <f t="shared" ca="1" si="32"/>
        <v/>
      </c>
      <c r="R164" s="81" t="str">
        <f t="shared" ca="1" si="33"/>
        <v/>
      </c>
      <c r="S164" s="15" t="str">
        <f t="shared" ca="1" si="34"/>
        <v/>
      </c>
      <c r="T164" s="80" t="str">
        <f t="shared" ca="1" si="35"/>
        <v/>
      </c>
    </row>
    <row r="165" spans="4:20" x14ac:dyDescent="0.25">
      <c r="D165" s="26"/>
      <c r="E165" s="2" t="str">
        <f t="shared" ca="1" si="29"/>
        <v/>
      </c>
      <c r="F165" s="40" t="str">
        <f t="shared" ca="1" si="30"/>
        <v/>
      </c>
      <c r="G165" s="40" t="str">
        <f t="shared" ca="1" si="26"/>
        <v/>
      </c>
      <c r="H165" s="41" t="str">
        <f t="shared" ca="1" si="27"/>
        <v/>
      </c>
      <c r="I165" s="40" t="str">
        <f t="shared" ca="1" si="28"/>
        <v/>
      </c>
      <c r="J165" s="82"/>
      <c r="K165" s="82"/>
      <c r="M165" s="78" t="str">
        <f ca="1">IF(N165&lt;=$B$9,IF(N165&lt;$B$10,0,IF(N165=$B$10,SUM($T$6:T165),0)),"")</f>
        <v/>
      </c>
      <c r="N165" s="2" t="str">
        <f t="shared" ca="1" si="31"/>
        <v/>
      </c>
      <c r="O165" s="84" t="str">
        <f t="shared" ca="1" si="36"/>
        <v/>
      </c>
      <c r="P165" s="84" t="str">
        <f t="shared" ca="1" si="37"/>
        <v/>
      </c>
      <c r="Q165" s="41" t="str">
        <f t="shared" ca="1" si="32"/>
        <v/>
      </c>
      <c r="R165" s="81" t="str">
        <f t="shared" ca="1" si="33"/>
        <v/>
      </c>
      <c r="S165" s="15" t="str">
        <f t="shared" ca="1" si="34"/>
        <v/>
      </c>
      <c r="T165" s="80" t="str">
        <f t="shared" ca="1" si="35"/>
        <v/>
      </c>
    </row>
    <row r="166" spans="4:20" x14ac:dyDescent="0.25">
      <c r="D166" s="26"/>
      <c r="E166" s="2" t="str">
        <f t="shared" ca="1" si="29"/>
        <v/>
      </c>
      <c r="F166" s="40" t="str">
        <f t="shared" ca="1" si="30"/>
        <v/>
      </c>
      <c r="G166" s="40" t="str">
        <f t="shared" ca="1" si="26"/>
        <v/>
      </c>
      <c r="H166" s="41" t="str">
        <f t="shared" ca="1" si="27"/>
        <v/>
      </c>
      <c r="I166" s="40" t="str">
        <f t="shared" ca="1" si="28"/>
        <v/>
      </c>
      <c r="J166" s="82"/>
      <c r="K166" s="82"/>
      <c r="M166" s="78" t="str">
        <f ca="1">IF(N166&lt;=$B$9,IF(N166&lt;$B$10,0,IF(N166=$B$10,SUM($T$6:T166),0)),"")</f>
        <v/>
      </c>
      <c r="N166" s="2" t="str">
        <f t="shared" ca="1" si="31"/>
        <v/>
      </c>
      <c r="O166" s="84" t="str">
        <f t="shared" ca="1" si="36"/>
        <v/>
      </c>
      <c r="P166" s="84" t="str">
        <f t="shared" ca="1" si="37"/>
        <v/>
      </c>
      <c r="Q166" s="41" t="str">
        <f t="shared" ca="1" si="32"/>
        <v/>
      </c>
      <c r="R166" s="81" t="str">
        <f t="shared" ca="1" si="33"/>
        <v/>
      </c>
      <c r="S166" s="15" t="str">
        <f t="shared" ca="1" si="34"/>
        <v/>
      </c>
      <c r="T166" s="80" t="str">
        <f t="shared" ca="1" si="35"/>
        <v/>
      </c>
    </row>
    <row r="167" spans="4:20" x14ac:dyDescent="0.25">
      <c r="D167" s="26"/>
      <c r="E167" s="2" t="str">
        <f t="shared" ca="1" si="29"/>
        <v/>
      </c>
      <c r="F167" s="40" t="str">
        <f t="shared" ca="1" si="30"/>
        <v/>
      </c>
      <c r="G167" s="40" t="str">
        <f t="shared" ca="1" si="26"/>
        <v/>
      </c>
      <c r="H167" s="41" t="str">
        <f t="shared" ca="1" si="27"/>
        <v/>
      </c>
      <c r="I167" s="40" t="str">
        <f t="shared" ca="1" si="28"/>
        <v/>
      </c>
      <c r="J167" s="82"/>
      <c r="K167" s="82"/>
      <c r="M167" s="78" t="str">
        <f ca="1">IF(N167&lt;=$B$9,IF(N167&lt;$B$10,0,IF(N167=$B$10,SUM($T$6:T167),0)),"")</f>
        <v/>
      </c>
      <c r="N167" s="2" t="str">
        <f t="shared" ca="1" si="31"/>
        <v/>
      </c>
      <c r="O167" s="84" t="str">
        <f t="shared" ca="1" si="36"/>
        <v/>
      </c>
      <c r="P167" s="84" t="str">
        <f t="shared" ca="1" si="37"/>
        <v/>
      </c>
      <c r="Q167" s="41" t="str">
        <f t="shared" ca="1" si="32"/>
        <v/>
      </c>
      <c r="R167" s="81" t="str">
        <f t="shared" ca="1" si="33"/>
        <v/>
      </c>
      <c r="S167" s="15" t="str">
        <f t="shared" ca="1" si="34"/>
        <v/>
      </c>
      <c r="T167" s="80" t="str">
        <f t="shared" ca="1" si="35"/>
        <v/>
      </c>
    </row>
    <row r="168" spans="4:20" x14ac:dyDescent="0.25">
      <c r="D168" s="26"/>
      <c r="E168" s="2" t="str">
        <f t="shared" ca="1" si="29"/>
        <v/>
      </c>
      <c r="F168" s="40" t="str">
        <f t="shared" ca="1" si="30"/>
        <v/>
      </c>
      <c r="G168" s="40" t="str">
        <f t="shared" ca="1" si="26"/>
        <v/>
      </c>
      <c r="H168" s="41" t="str">
        <f t="shared" ca="1" si="27"/>
        <v/>
      </c>
      <c r="I168" s="40" t="str">
        <f t="shared" ca="1" si="28"/>
        <v/>
      </c>
      <c r="J168" s="82"/>
      <c r="K168" s="82"/>
      <c r="M168" s="78" t="str">
        <f ca="1">IF(N168&lt;=$B$9,IF(N168&lt;$B$10,0,IF(N168=$B$10,SUM($T$6:T168),0)),"")</f>
        <v/>
      </c>
      <c r="N168" s="2" t="str">
        <f t="shared" ca="1" si="31"/>
        <v/>
      </c>
      <c r="O168" s="84" t="str">
        <f t="shared" ca="1" si="36"/>
        <v/>
      </c>
      <c r="P168" s="84" t="str">
        <f t="shared" ca="1" si="37"/>
        <v/>
      </c>
      <c r="Q168" s="41" t="str">
        <f t="shared" ca="1" si="32"/>
        <v/>
      </c>
      <c r="R168" s="81" t="str">
        <f t="shared" ca="1" si="33"/>
        <v/>
      </c>
      <c r="S168" s="15" t="str">
        <f t="shared" ca="1" si="34"/>
        <v/>
      </c>
      <c r="T168" s="80" t="str">
        <f t="shared" ca="1" si="35"/>
        <v/>
      </c>
    </row>
    <row r="169" spans="4:20" x14ac:dyDescent="0.25">
      <c r="D169" s="26"/>
      <c r="E169" s="2" t="str">
        <f t="shared" ca="1" si="29"/>
        <v/>
      </c>
      <c r="F169" s="40" t="str">
        <f t="shared" ca="1" si="30"/>
        <v/>
      </c>
      <c r="G169" s="40" t="str">
        <f t="shared" ca="1" si="26"/>
        <v/>
      </c>
      <c r="H169" s="41" t="str">
        <f t="shared" ca="1" si="27"/>
        <v/>
      </c>
      <c r="I169" s="40" t="str">
        <f t="shared" ca="1" si="28"/>
        <v/>
      </c>
      <c r="J169" s="82"/>
      <c r="K169" s="82"/>
      <c r="M169" s="78" t="str">
        <f ca="1">IF(N169&lt;=$B$9,IF(N169&lt;$B$10,0,IF(N169=$B$10,SUM($T$6:T169),0)),"")</f>
        <v/>
      </c>
      <c r="N169" s="2" t="str">
        <f t="shared" ca="1" si="31"/>
        <v/>
      </c>
      <c r="O169" s="84" t="str">
        <f t="shared" ca="1" si="36"/>
        <v/>
      </c>
      <c r="P169" s="84" t="str">
        <f t="shared" ca="1" si="37"/>
        <v/>
      </c>
      <c r="Q169" s="41" t="str">
        <f t="shared" ca="1" si="32"/>
        <v/>
      </c>
      <c r="R169" s="81" t="str">
        <f t="shared" ca="1" si="33"/>
        <v/>
      </c>
      <c r="S169" s="15" t="str">
        <f t="shared" ca="1" si="34"/>
        <v/>
      </c>
      <c r="T169" s="80" t="str">
        <f t="shared" ca="1" si="35"/>
        <v/>
      </c>
    </row>
    <row r="170" spans="4:20" x14ac:dyDescent="0.25">
      <c r="D170" s="26"/>
      <c r="E170" s="2" t="str">
        <f t="shared" ca="1" si="29"/>
        <v/>
      </c>
      <c r="F170" s="40" t="str">
        <f t="shared" ca="1" si="30"/>
        <v/>
      </c>
      <c r="G170" s="40" t="str">
        <f t="shared" ca="1" si="26"/>
        <v/>
      </c>
      <c r="H170" s="41" t="str">
        <f t="shared" ca="1" si="27"/>
        <v/>
      </c>
      <c r="I170" s="40" t="str">
        <f t="shared" ca="1" si="28"/>
        <v/>
      </c>
      <c r="J170" s="82"/>
      <c r="K170" s="82"/>
      <c r="M170" s="78" t="str">
        <f ca="1">IF(N170&lt;=$B$9,IF(N170&lt;$B$10,0,IF(N170=$B$10,SUM($T$6:T170),0)),"")</f>
        <v/>
      </c>
      <c r="N170" s="2" t="str">
        <f t="shared" ca="1" si="31"/>
        <v/>
      </c>
      <c r="O170" s="84" t="str">
        <f t="shared" ca="1" si="36"/>
        <v/>
      </c>
      <c r="P170" s="84" t="str">
        <f t="shared" ca="1" si="37"/>
        <v/>
      </c>
      <c r="Q170" s="41" t="str">
        <f t="shared" ca="1" si="32"/>
        <v/>
      </c>
      <c r="R170" s="81" t="str">
        <f t="shared" ca="1" si="33"/>
        <v/>
      </c>
      <c r="S170" s="15" t="str">
        <f t="shared" ca="1" si="34"/>
        <v/>
      </c>
      <c r="T170" s="80" t="str">
        <f t="shared" ca="1" si="35"/>
        <v/>
      </c>
    </row>
    <row r="171" spans="4:20" x14ac:dyDescent="0.25">
      <c r="D171" s="26"/>
      <c r="E171" s="2" t="str">
        <f t="shared" ca="1" si="29"/>
        <v/>
      </c>
      <c r="F171" s="40" t="str">
        <f t="shared" ca="1" si="30"/>
        <v/>
      </c>
      <c r="G171" s="40" t="str">
        <f t="shared" ca="1" si="26"/>
        <v/>
      </c>
      <c r="H171" s="41" t="str">
        <f t="shared" ca="1" si="27"/>
        <v/>
      </c>
      <c r="I171" s="40" t="str">
        <f t="shared" ca="1" si="28"/>
        <v/>
      </c>
      <c r="J171" s="82"/>
      <c r="K171" s="82"/>
      <c r="M171" s="78" t="str">
        <f ca="1">IF(N171&lt;=$B$9,IF(N171&lt;$B$10,0,IF(N171=$B$10,SUM($T$6:T171),0)),"")</f>
        <v/>
      </c>
      <c r="N171" s="2" t="str">
        <f t="shared" ca="1" si="31"/>
        <v/>
      </c>
      <c r="O171" s="84" t="str">
        <f t="shared" ca="1" si="36"/>
        <v/>
      </c>
      <c r="P171" s="84" t="str">
        <f t="shared" ca="1" si="37"/>
        <v/>
      </c>
      <c r="Q171" s="41" t="str">
        <f t="shared" ca="1" si="32"/>
        <v/>
      </c>
      <c r="R171" s="81" t="str">
        <f t="shared" ca="1" si="33"/>
        <v/>
      </c>
      <c r="S171" s="15" t="str">
        <f t="shared" ca="1" si="34"/>
        <v/>
      </c>
      <c r="T171" s="80" t="str">
        <f t="shared" ca="1" si="35"/>
        <v/>
      </c>
    </row>
    <row r="172" spans="4:20" x14ac:dyDescent="0.25">
      <c r="D172" s="26"/>
      <c r="E172" s="2" t="str">
        <f t="shared" ca="1" si="29"/>
        <v/>
      </c>
      <c r="F172" s="40" t="str">
        <f t="shared" ca="1" si="30"/>
        <v/>
      </c>
      <c r="G172" s="40" t="str">
        <f t="shared" ca="1" si="26"/>
        <v/>
      </c>
      <c r="H172" s="41" t="str">
        <f t="shared" ca="1" si="27"/>
        <v/>
      </c>
      <c r="I172" s="40" t="str">
        <f t="shared" ca="1" si="28"/>
        <v/>
      </c>
      <c r="J172" s="82"/>
      <c r="K172" s="82"/>
      <c r="M172" s="78" t="str">
        <f ca="1">IF(N172&lt;=$B$9,IF(N172&lt;$B$10,0,IF(N172=$B$10,SUM($T$6:T172),0)),"")</f>
        <v/>
      </c>
      <c r="N172" s="2" t="str">
        <f t="shared" ca="1" si="31"/>
        <v/>
      </c>
      <c r="O172" s="84" t="str">
        <f t="shared" ca="1" si="36"/>
        <v/>
      </c>
      <c r="P172" s="84" t="str">
        <f t="shared" ca="1" si="37"/>
        <v/>
      </c>
      <c r="Q172" s="41" t="str">
        <f t="shared" ca="1" si="32"/>
        <v/>
      </c>
      <c r="R172" s="81" t="str">
        <f t="shared" ca="1" si="33"/>
        <v/>
      </c>
      <c r="S172" s="15" t="str">
        <f t="shared" ca="1" si="34"/>
        <v/>
      </c>
      <c r="T172" s="80" t="str">
        <f t="shared" ca="1" si="35"/>
        <v/>
      </c>
    </row>
    <row r="173" spans="4:20" x14ac:dyDescent="0.25">
      <c r="D173" s="26"/>
      <c r="E173" s="2" t="str">
        <f t="shared" ca="1" si="29"/>
        <v/>
      </c>
      <c r="F173" s="40" t="str">
        <f t="shared" ca="1" si="30"/>
        <v/>
      </c>
      <c r="G173" s="40" t="str">
        <f t="shared" ca="1" si="26"/>
        <v/>
      </c>
      <c r="H173" s="41" t="str">
        <f t="shared" ca="1" si="27"/>
        <v/>
      </c>
      <c r="I173" s="40" t="str">
        <f t="shared" ca="1" si="28"/>
        <v/>
      </c>
      <c r="J173" s="82"/>
      <c r="K173" s="82"/>
      <c r="M173" s="78" t="str">
        <f ca="1">IF(N173&lt;=$B$9,IF(N173&lt;$B$10,0,IF(N173=$B$10,SUM($T$6:T173),0)),"")</f>
        <v/>
      </c>
      <c r="N173" s="2" t="str">
        <f t="shared" ca="1" si="31"/>
        <v/>
      </c>
      <c r="O173" s="84" t="str">
        <f t="shared" ca="1" si="36"/>
        <v/>
      </c>
      <c r="P173" s="84" t="str">
        <f t="shared" ca="1" si="37"/>
        <v/>
      </c>
      <c r="Q173" s="41" t="str">
        <f t="shared" ca="1" si="32"/>
        <v/>
      </c>
      <c r="R173" s="81" t="str">
        <f t="shared" ca="1" si="33"/>
        <v/>
      </c>
      <c r="S173" s="15" t="str">
        <f t="shared" ca="1" si="34"/>
        <v/>
      </c>
      <c r="T173" s="80" t="str">
        <f t="shared" ca="1" si="35"/>
        <v/>
      </c>
    </row>
    <row r="174" spans="4:20" x14ac:dyDescent="0.25">
      <c r="D174" s="26"/>
      <c r="E174" s="2" t="str">
        <f t="shared" ca="1" si="29"/>
        <v/>
      </c>
      <c r="F174" s="40" t="str">
        <f t="shared" ca="1" si="30"/>
        <v/>
      </c>
      <c r="G174" s="40" t="str">
        <f t="shared" ca="1" si="26"/>
        <v/>
      </c>
      <c r="H174" s="41" t="str">
        <f t="shared" ca="1" si="27"/>
        <v/>
      </c>
      <c r="I174" s="40" t="str">
        <f t="shared" ca="1" si="28"/>
        <v/>
      </c>
      <c r="J174" s="82"/>
      <c r="K174" s="82"/>
      <c r="M174" s="78" t="str">
        <f ca="1">IF(N174&lt;=$B$9,IF(N174&lt;$B$10,0,IF(N174=$B$10,SUM($T$6:T174),0)),"")</f>
        <v/>
      </c>
      <c r="N174" s="2" t="str">
        <f t="shared" ca="1" si="31"/>
        <v/>
      </c>
      <c r="O174" s="84" t="str">
        <f t="shared" ca="1" si="36"/>
        <v/>
      </c>
      <c r="P174" s="84" t="str">
        <f t="shared" ca="1" si="37"/>
        <v/>
      </c>
      <c r="Q174" s="41" t="str">
        <f t="shared" ca="1" si="32"/>
        <v/>
      </c>
      <c r="R174" s="81" t="str">
        <f t="shared" ca="1" si="33"/>
        <v/>
      </c>
      <c r="S174" s="15" t="str">
        <f t="shared" ca="1" si="34"/>
        <v/>
      </c>
      <c r="T174" s="80" t="str">
        <f t="shared" ca="1" si="35"/>
        <v/>
      </c>
    </row>
    <row r="175" spans="4:20" x14ac:dyDescent="0.25">
      <c r="D175" s="26"/>
      <c r="E175" s="2" t="str">
        <f t="shared" ca="1" si="29"/>
        <v/>
      </c>
      <c r="F175" s="40" t="str">
        <f t="shared" ca="1" si="30"/>
        <v/>
      </c>
      <c r="G175" s="40" t="str">
        <f t="shared" ca="1" si="26"/>
        <v/>
      </c>
      <c r="H175" s="41" t="str">
        <f t="shared" ca="1" si="27"/>
        <v/>
      </c>
      <c r="I175" s="40" t="str">
        <f t="shared" ca="1" si="28"/>
        <v/>
      </c>
      <c r="J175" s="82"/>
      <c r="K175" s="82"/>
      <c r="M175" s="78" t="str">
        <f ca="1">IF(N175&lt;=$B$9,IF(N175&lt;$B$10,0,IF(N175=$B$10,SUM($T$6:T175),0)),"")</f>
        <v/>
      </c>
      <c r="N175" s="2" t="str">
        <f t="shared" ca="1" si="31"/>
        <v/>
      </c>
      <c r="O175" s="84" t="str">
        <f t="shared" ca="1" si="36"/>
        <v/>
      </c>
      <c r="P175" s="84" t="str">
        <f t="shared" ca="1" si="37"/>
        <v/>
      </c>
      <c r="Q175" s="41" t="str">
        <f t="shared" ca="1" si="32"/>
        <v/>
      </c>
      <c r="R175" s="81" t="str">
        <f t="shared" ca="1" si="33"/>
        <v/>
      </c>
      <c r="S175" s="15" t="str">
        <f t="shared" ca="1" si="34"/>
        <v/>
      </c>
      <c r="T175" s="80" t="str">
        <f t="shared" ca="1" si="35"/>
        <v/>
      </c>
    </row>
    <row r="176" spans="4:20" x14ac:dyDescent="0.25">
      <c r="D176" s="26"/>
      <c r="E176" s="2" t="str">
        <f t="shared" ca="1" si="29"/>
        <v/>
      </c>
      <c r="F176" s="40" t="str">
        <f t="shared" ca="1" si="30"/>
        <v/>
      </c>
      <c r="G176" s="40" t="str">
        <f t="shared" ca="1" si="26"/>
        <v/>
      </c>
      <c r="H176" s="41" t="str">
        <f t="shared" ca="1" si="27"/>
        <v/>
      </c>
      <c r="I176" s="40" t="str">
        <f t="shared" ca="1" si="28"/>
        <v/>
      </c>
      <c r="J176" s="82"/>
      <c r="K176" s="82"/>
      <c r="M176" s="78" t="str">
        <f ca="1">IF(N176&lt;=$B$9,IF(N176&lt;$B$10,0,IF(N176=$B$10,SUM($T$6:T176),0)),"")</f>
        <v/>
      </c>
      <c r="N176" s="2" t="str">
        <f t="shared" ca="1" si="31"/>
        <v/>
      </c>
      <c r="O176" s="84" t="str">
        <f t="shared" ca="1" si="36"/>
        <v/>
      </c>
      <c r="P176" s="84" t="str">
        <f t="shared" ca="1" si="37"/>
        <v/>
      </c>
      <c r="Q176" s="41" t="str">
        <f t="shared" ca="1" si="32"/>
        <v/>
      </c>
      <c r="R176" s="81" t="str">
        <f t="shared" ca="1" si="33"/>
        <v/>
      </c>
      <c r="S176" s="15" t="str">
        <f t="shared" ca="1" si="34"/>
        <v/>
      </c>
      <c r="T176" s="80" t="str">
        <f t="shared" ca="1" si="35"/>
        <v/>
      </c>
    </row>
    <row r="177" spans="4:20" x14ac:dyDescent="0.25">
      <c r="D177" s="26"/>
      <c r="E177" s="2" t="str">
        <f t="shared" ca="1" si="29"/>
        <v/>
      </c>
      <c r="F177" s="40" t="str">
        <f t="shared" ca="1" si="30"/>
        <v/>
      </c>
      <c r="G177" s="40" t="str">
        <f t="shared" ca="1" si="26"/>
        <v/>
      </c>
      <c r="H177" s="41" t="str">
        <f t="shared" ca="1" si="27"/>
        <v/>
      </c>
      <c r="I177" s="40" t="str">
        <f t="shared" ca="1" si="28"/>
        <v/>
      </c>
      <c r="J177" s="82"/>
      <c r="K177" s="82"/>
      <c r="M177" s="78" t="str">
        <f ca="1">IF(N177&lt;=$B$9,IF(N177&lt;$B$10,0,IF(N177=$B$10,SUM($T$6:T177),0)),"")</f>
        <v/>
      </c>
      <c r="N177" s="2" t="str">
        <f t="shared" ca="1" si="31"/>
        <v/>
      </c>
      <c r="O177" s="84" t="str">
        <f t="shared" ca="1" si="36"/>
        <v/>
      </c>
      <c r="P177" s="84" t="str">
        <f t="shared" ca="1" si="37"/>
        <v/>
      </c>
      <c r="Q177" s="41" t="str">
        <f t="shared" ca="1" si="32"/>
        <v/>
      </c>
      <c r="R177" s="81" t="str">
        <f t="shared" ca="1" si="33"/>
        <v/>
      </c>
      <c r="S177" s="15" t="str">
        <f t="shared" ca="1" si="34"/>
        <v/>
      </c>
      <c r="T177" s="80" t="str">
        <f t="shared" ca="1" si="35"/>
        <v/>
      </c>
    </row>
    <row r="178" spans="4:20" x14ac:dyDescent="0.25">
      <c r="D178" s="26"/>
      <c r="E178" s="2" t="str">
        <f t="shared" ca="1" si="29"/>
        <v/>
      </c>
      <c r="F178" s="40" t="str">
        <f t="shared" ca="1" si="30"/>
        <v/>
      </c>
      <c r="G178" s="40" t="str">
        <f t="shared" ca="1" si="26"/>
        <v/>
      </c>
      <c r="H178" s="41" t="str">
        <f t="shared" ca="1" si="27"/>
        <v/>
      </c>
      <c r="I178" s="40" t="str">
        <f t="shared" ca="1" si="28"/>
        <v/>
      </c>
      <c r="J178" s="82"/>
      <c r="K178" s="82"/>
      <c r="M178" s="78" t="str">
        <f ca="1">IF(N178&lt;=$B$9,IF(N178&lt;$B$10,0,IF(N178=$B$10,SUM($T$6:T178),0)),"")</f>
        <v/>
      </c>
      <c r="N178" s="2" t="str">
        <f t="shared" ca="1" si="31"/>
        <v/>
      </c>
      <c r="O178" s="84" t="str">
        <f t="shared" ca="1" si="36"/>
        <v/>
      </c>
      <c r="P178" s="84" t="str">
        <f t="shared" ca="1" si="37"/>
        <v/>
      </c>
      <c r="Q178" s="41" t="str">
        <f t="shared" ca="1" si="32"/>
        <v/>
      </c>
      <c r="R178" s="81" t="str">
        <f t="shared" ca="1" si="33"/>
        <v/>
      </c>
      <c r="S178" s="15" t="str">
        <f t="shared" ca="1" si="34"/>
        <v/>
      </c>
      <c r="T178" s="80" t="str">
        <f t="shared" ca="1" si="35"/>
        <v/>
      </c>
    </row>
    <row r="179" spans="4:20" x14ac:dyDescent="0.25">
      <c r="D179" s="26"/>
      <c r="E179" s="2" t="str">
        <f t="shared" ca="1" si="29"/>
        <v/>
      </c>
      <c r="F179" s="40" t="str">
        <f t="shared" ca="1" si="30"/>
        <v/>
      </c>
      <c r="G179" s="40" t="str">
        <f t="shared" ca="1" si="26"/>
        <v/>
      </c>
      <c r="H179" s="41" t="str">
        <f t="shared" ca="1" si="27"/>
        <v/>
      </c>
      <c r="I179" s="40" t="str">
        <f t="shared" ca="1" si="28"/>
        <v/>
      </c>
      <c r="J179" s="82"/>
      <c r="K179" s="82"/>
      <c r="M179" s="78" t="str">
        <f ca="1">IF(N179&lt;=$B$9,IF(N179&lt;$B$10,0,IF(N179=$B$10,SUM($T$6:T179),0)),"")</f>
        <v/>
      </c>
      <c r="N179" s="2" t="str">
        <f t="shared" ca="1" si="31"/>
        <v/>
      </c>
      <c r="O179" s="84" t="str">
        <f t="shared" ca="1" si="36"/>
        <v/>
      </c>
      <c r="P179" s="84" t="str">
        <f t="shared" ca="1" si="37"/>
        <v/>
      </c>
      <c r="Q179" s="41" t="str">
        <f t="shared" ca="1" si="32"/>
        <v/>
      </c>
      <c r="R179" s="81" t="str">
        <f t="shared" ca="1" si="33"/>
        <v/>
      </c>
      <c r="S179" s="15" t="str">
        <f t="shared" ca="1" si="34"/>
        <v/>
      </c>
      <c r="T179" s="80" t="str">
        <f t="shared" ca="1" si="35"/>
        <v/>
      </c>
    </row>
    <row r="180" spans="4:20" x14ac:dyDescent="0.25">
      <c r="D180" s="26"/>
      <c r="E180" s="2" t="str">
        <f t="shared" ca="1" si="29"/>
        <v/>
      </c>
      <c r="F180" s="40" t="str">
        <f t="shared" ca="1" si="30"/>
        <v/>
      </c>
      <c r="G180" s="40" t="str">
        <f t="shared" ca="1" si="26"/>
        <v/>
      </c>
      <c r="H180" s="41" t="str">
        <f t="shared" ca="1" si="27"/>
        <v/>
      </c>
      <c r="I180" s="40" t="str">
        <f t="shared" ca="1" si="28"/>
        <v/>
      </c>
      <c r="J180" s="82"/>
      <c r="K180" s="82"/>
      <c r="M180" s="78" t="str">
        <f ca="1">IF(N180&lt;=$B$9,IF(N180&lt;$B$10,0,IF(N180=$B$10,SUM($T$6:T180),0)),"")</f>
        <v/>
      </c>
      <c r="N180" s="2" t="str">
        <f t="shared" ca="1" si="31"/>
        <v/>
      </c>
      <c r="O180" s="84" t="str">
        <f t="shared" ca="1" si="36"/>
        <v/>
      </c>
      <c r="P180" s="84" t="str">
        <f t="shared" ca="1" si="37"/>
        <v/>
      </c>
      <c r="Q180" s="41" t="str">
        <f t="shared" ca="1" si="32"/>
        <v/>
      </c>
      <c r="R180" s="81" t="str">
        <f t="shared" ca="1" si="33"/>
        <v/>
      </c>
      <c r="S180" s="15" t="str">
        <f t="shared" ca="1" si="34"/>
        <v/>
      </c>
      <c r="T180" s="80" t="str">
        <f t="shared" ca="1" si="35"/>
        <v/>
      </c>
    </row>
    <row r="181" spans="4:20" x14ac:dyDescent="0.25">
      <c r="D181" s="26"/>
      <c r="E181" s="2" t="str">
        <f t="shared" ca="1" si="29"/>
        <v/>
      </c>
      <c r="F181" s="40" t="str">
        <f t="shared" ca="1" si="30"/>
        <v/>
      </c>
      <c r="G181" s="40" t="str">
        <f t="shared" ca="1" si="26"/>
        <v/>
      </c>
      <c r="H181" s="41" t="str">
        <f t="shared" ca="1" si="27"/>
        <v/>
      </c>
      <c r="I181" s="40" t="str">
        <f t="shared" ca="1" si="28"/>
        <v/>
      </c>
      <c r="J181" s="82"/>
      <c r="K181" s="82"/>
      <c r="M181" s="78" t="str">
        <f ca="1">IF(N181&lt;=$B$9,IF(N181&lt;$B$10,0,IF(N181=$B$10,SUM($T$6:T181),0)),"")</f>
        <v/>
      </c>
      <c r="N181" s="2" t="str">
        <f t="shared" ca="1" si="31"/>
        <v/>
      </c>
      <c r="O181" s="84" t="str">
        <f t="shared" ca="1" si="36"/>
        <v/>
      </c>
      <c r="P181" s="84" t="str">
        <f t="shared" ca="1" si="37"/>
        <v/>
      </c>
      <c r="Q181" s="41" t="str">
        <f t="shared" ca="1" si="32"/>
        <v/>
      </c>
      <c r="R181" s="81" t="str">
        <f t="shared" ca="1" si="33"/>
        <v/>
      </c>
      <c r="S181" s="15" t="str">
        <f t="shared" ca="1" si="34"/>
        <v/>
      </c>
      <c r="T181" s="80" t="str">
        <f t="shared" ca="1" si="35"/>
        <v/>
      </c>
    </row>
    <row r="182" spans="4:20" x14ac:dyDescent="0.25">
      <c r="D182" s="26"/>
      <c r="E182" s="2" t="str">
        <f t="shared" ca="1" si="29"/>
        <v/>
      </c>
      <c r="F182" s="40" t="str">
        <f t="shared" ca="1" si="30"/>
        <v/>
      </c>
      <c r="G182" s="40" t="str">
        <f t="shared" ca="1" si="26"/>
        <v/>
      </c>
      <c r="H182" s="41" t="str">
        <f t="shared" ca="1" si="27"/>
        <v/>
      </c>
      <c r="I182" s="40" t="str">
        <f t="shared" ca="1" si="28"/>
        <v/>
      </c>
      <c r="J182" s="82"/>
      <c r="K182" s="82"/>
      <c r="M182" s="78" t="str">
        <f ca="1">IF(N182&lt;=$B$9,IF(N182&lt;$B$10,0,IF(N182=$B$10,SUM($T$6:T182),0)),"")</f>
        <v/>
      </c>
      <c r="N182" s="2" t="str">
        <f t="shared" ca="1" si="31"/>
        <v/>
      </c>
      <c r="O182" s="84" t="str">
        <f t="shared" ca="1" si="36"/>
        <v/>
      </c>
      <c r="P182" s="84" t="str">
        <f t="shared" ca="1" si="37"/>
        <v/>
      </c>
      <c r="Q182" s="41" t="str">
        <f t="shared" ca="1" si="32"/>
        <v/>
      </c>
      <c r="R182" s="81" t="str">
        <f t="shared" ca="1" si="33"/>
        <v/>
      </c>
      <c r="S182" s="15" t="str">
        <f t="shared" ca="1" si="34"/>
        <v/>
      </c>
      <c r="T182" s="80" t="str">
        <f t="shared" ca="1" si="35"/>
        <v/>
      </c>
    </row>
    <row r="183" spans="4:20" x14ac:dyDescent="0.25">
      <c r="D183" s="26"/>
      <c r="E183" s="2" t="str">
        <f t="shared" ca="1" si="29"/>
        <v/>
      </c>
      <c r="F183" s="40" t="str">
        <f t="shared" ca="1" si="30"/>
        <v/>
      </c>
      <c r="G183" s="40" t="str">
        <f t="shared" ca="1" si="26"/>
        <v/>
      </c>
      <c r="H183" s="41" t="str">
        <f t="shared" ca="1" si="27"/>
        <v/>
      </c>
      <c r="I183" s="40" t="str">
        <f t="shared" ca="1" si="28"/>
        <v/>
      </c>
      <c r="J183" s="82"/>
      <c r="K183" s="82"/>
      <c r="M183" s="78" t="str">
        <f ca="1">IF(N183&lt;=$B$9,IF(N183&lt;$B$10,0,IF(N183=$B$10,SUM($T$6:T183),0)),"")</f>
        <v/>
      </c>
      <c r="N183" s="2" t="str">
        <f t="shared" ca="1" si="31"/>
        <v/>
      </c>
      <c r="O183" s="84" t="str">
        <f t="shared" ca="1" si="36"/>
        <v/>
      </c>
      <c r="P183" s="84" t="str">
        <f t="shared" ca="1" si="37"/>
        <v/>
      </c>
      <c r="Q183" s="41" t="str">
        <f t="shared" ca="1" si="32"/>
        <v/>
      </c>
      <c r="R183" s="81" t="str">
        <f t="shared" ca="1" si="33"/>
        <v/>
      </c>
      <c r="S183" s="15" t="str">
        <f t="shared" ca="1" si="34"/>
        <v/>
      </c>
      <c r="T183" s="80" t="str">
        <f t="shared" ca="1" si="35"/>
        <v/>
      </c>
    </row>
    <row r="184" spans="4:20" x14ac:dyDescent="0.25">
      <c r="D184" s="26"/>
      <c r="E184" s="2" t="str">
        <f t="shared" ca="1" si="29"/>
        <v/>
      </c>
      <c r="F184" s="40" t="str">
        <f t="shared" ca="1" si="30"/>
        <v/>
      </c>
      <c r="G184" s="40" t="str">
        <f t="shared" ca="1" si="26"/>
        <v/>
      </c>
      <c r="H184" s="41" t="str">
        <f t="shared" ca="1" si="27"/>
        <v/>
      </c>
      <c r="I184" s="40" t="str">
        <f t="shared" ca="1" si="28"/>
        <v/>
      </c>
      <c r="J184" s="82"/>
      <c r="K184" s="82"/>
      <c r="M184" s="78" t="str">
        <f ca="1">IF(N184&lt;=$B$9,IF(N184&lt;$B$10,0,IF(N184=$B$10,SUM($T$6:T184),0)),"")</f>
        <v/>
      </c>
      <c r="N184" s="2" t="str">
        <f t="shared" ca="1" si="31"/>
        <v/>
      </c>
      <c r="O184" s="84" t="str">
        <f t="shared" ca="1" si="36"/>
        <v/>
      </c>
      <c r="P184" s="84" t="str">
        <f t="shared" ca="1" si="37"/>
        <v/>
      </c>
      <c r="Q184" s="41" t="str">
        <f t="shared" ca="1" si="32"/>
        <v/>
      </c>
      <c r="R184" s="81" t="str">
        <f t="shared" ca="1" si="33"/>
        <v/>
      </c>
      <c r="S184" s="15" t="str">
        <f t="shared" ca="1" si="34"/>
        <v/>
      </c>
      <c r="T184" s="80" t="str">
        <f t="shared" ca="1" si="35"/>
        <v/>
      </c>
    </row>
    <row r="185" spans="4:20" x14ac:dyDescent="0.25">
      <c r="D185" s="26"/>
      <c r="E185" s="2" t="str">
        <f t="shared" ca="1" si="29"/>
        <v/>
      </c>
      <c r="F185" s="40" t="str">
        <f t="shared" ca="1" si="30"/>
        <v/>
      </c>
      <c r="G185" s="40" t="str">
        <f t="shared" ca="1" si="26"/>
        <v/>
      </c>
      <c r="H185" s="41" t="str">
        <f t="shared" ca="1" si="27"/>
        <v/>
      </c>
      <c r="I185" s="40" t="str">
        <f t="shared" ca="1" si="28"/>
        <v/>
      </c>
      <c r="J185" s="82"/>
      <c r="K185" s="82"/>
      <c r="M185" s="78" t="str">
        <f ca="1">IF(N185&lt;=$B$9,IF(N185&lt;$B$10,0,IF(N185=$B$10,SUM($T$6:T185),0)),"")</f>
        <v/>
      </c>
      <c r="N185" s="2" t="str">
        <f t="shared" ca="1" si="31"/>
        <v/>
      </c>
      <c r="O185" s="84" t="str">
        <f t="shared" ca="1" si="36"/>
        <v/>
      </c>
      <c r="P185" s="84" t="str">
        <f t="shared" ca="1" si="37"/>
        <v/>
      </c>
      <c r="Q185" s="41" t="str">
        <f t="shared" ca="1" si="32"/>
        <v/>
      </c>
      <c r="R185" s="81" t="str">
        <f t="shared" ca="1" si="33"/>
        <v/>
      </c>
      <c r="S185" s="15" t="str">
        <f t="shared" ca="1" si="34"/>
        <v/>
      </c>
      <c r="T185" s="80" t="str">
        <f t="shared" ca="1" si="35"/>
        <v/>
      </c>
    </row>
    <row r="186" spans="4:20" x14ac:dyDescent="0.25">
      <c r="D186" s="26"/>
      <c r="E186" s="2" t="str">
        <f t="shared" ca="1" si="29"/>
        <v/>
      </c>
      <c r="F186" s="40" t="str">
        <f t="shared" ca="1" si="30"/>
        <v/>
      </c>
      <c r="G186" s="40" t="str">
        <f t="shared" ca="1" si="26"/>
        <v/>
      </c>
      <c r="H186" s="41" t="str">
        <f t="shared" ca="1" si="27"/>
        <v/>
      </c>
      <c r="I186" s="40" t="str">
        <f t="shared" ca="1" si="28"/>
        <v/>
      </c>
      <c r="J186" s="82"/>
      <c r="K186" s="82"/>
      <c r="M186" s="78" t="str">
        <f ca="1">IF(N186&lt;=$B$9,IF(N186&lt;$B$10,0,IF(N186=$B$10,SUM($T$6:T186),0)),"")</f>
        <v/>
      </c>
      <c r="N186" s="2" t="str">
        <f t="shared" ca="1" si="31"/>
        <v/>
      </c>
      <c r="O186" s="84" t="str">
        <f t="shared" ca="1" si="36"/>
        <v/>
      </c>
      <c r="P186" s="84" t="str">
        <f t="shared" ca="1" si="37"/>
        <v/>
      </c>
      <c r="Q186" s="41" t="str">
        <f t="shared" ca="1" si="32"/>
        <v/>
      </c>
      <c r="R186" s="81" t="str">
        <f t="shared" ca="1" si="33"/>
        <v/>
      </c>
      <c r="S186" s="15" t="str">
        <f t="shared" ca="1" si="34"/>
        <v/>
      </c>
      <c r="T186" s="80" t="str">
        <f t="shared" ca="1" si="35"/>
        <v/>
      </c>
    </row>
    <row r="187" spans="4:20" x14ac:dyDescent="0.25">
      <c r="D187" s="26"/>
      <c r="E187" s="2" t="str">
        <f t="shared" ca="1" si="29"/>
        <v/>
      </c>
      <c r="F187" s="40" t="str">
        <f t="shared" ca="1" si="30"/>
        <v/>
      </c>
      <c r="G187" s="40" t="str">
        <f t="shared" ca="1" si="26"/>
        <v/>
      </c>
      <c r="H187" s="41" t="str">
        <f t="shared" ca="1" si="27"/>
        <v/>
      </c>
      <c r="I187" s="40" t="str">
        <f t="shared" ca="1" si="28"/>
        <v/>
      </c>
      <c r="J187" s="82"/>
      <c r="K187" s="82"/>
      <c r="M187" s="78" t="str">
        <f ca="1">IF(N187&lt;=$B$9,IF(N187&lt;$B$10,0,IF(N187=$B$10,SUM($T$6:T187),0)),"")</f>
        <v/>
      </c>
      <c r="N187" s="2" t="str">
        <f t="shared" ca="1" si="31"/>
        <v/>
      </c>
      <c r="O187" s="84" t="str">
        <f t="shared" ca="1" si="36"/>
        <v/>
      </c>
      <c r="P187" s="84" t="str">
        <f t="shared" ca="1" si="37"/>
        <v/>
      </c>
      <c r="Q187" s="41" t="str">
        <f t="shared" ca="1" si="32"/>
        <v/>
      </c>
      <c r="R187" s="81" t="str">
        <f t="shared" ca="1" si="33"/>
        <v/>
      </c>
      <c r="S187" s="15" t="str">
        <f t="shared" ca="1" si="34"/>
        <v/>
      </c>
      <c r="T187" s="80" t="str">
        <f t="shared" ca="1" si="35"/>
        <v/>
      </c>
    </row>
    <row r="188" spans="4:20" x14ac:dyDescent="0.25">
      <c r="D188" s="26"/>
      <c r="E188" s="2" t="str">
        <f t="shared" ca="1" si="29"/>
        <v/>
      </c>
      <c r="F188" s="40" t="str">
        <f t="shared" ca="1" si="30"/>
        <v/>
      </c>
      <c r="G188" s="40" t="str">
        <f t="shared" ca="1" si="26"/>
        <v/>
      </c>
      <c r="H188" s="41" t="str">
        <f t="shared" ca="1" si="27"/>
        <v/>
      </c>
      <c r="I188" s="40" t="str">
        <f t="shared" ca="1" si="28"/>
        <v/>
      </c>
      <c r="J188" s="82"/>
      <c r="K188" s="82"/>
      <c r="M188" s="78" t="str">
        <f ca="1">IF(N188&lt;=$B$9,IF(N188&lt;$B$10,0,IF(N188=$B$10,SUM($T$6:T188),0)),"")</f>
        <v/>
      </c>
      <c r="N188" s="2" t="str">
        <f t="shared" ca="1" si="31"/>
        <v/>
      </c>
      <c r="O188" s="84" t="str">
        <f t="shared" ca="1" si="36"/>
        <v/>
      </c>
      <c r="P188" s="84" t="str">
        <f t="shared" ca="1" si="37"/>
        <v/>
      </c>
      <c r="Q188" s="41" t="str">
        <f t="shared" ca="1" si="32"/>
        <v/>
      </c>
      <c r="R188" s="81" t="str">
        <f t="shared" ca="1" si="33"/>
        <v/>
      </c>
      <c r="S188" s="15" t="str">
        <f t="shared" ca="1" si="34"/>
        <v/>
      </c>
      <c r="T188" s="80" t="str">
        <f t="shared" ca="1" si="35"/>
        <v/>
      </c>
    </row>
    <row r="189" spans="4:20" x14ac:dyDescent="0.25">
      <c r="D189" s="26"/>
      <c r="E189" s="2" t="str">
        <f t="shared" ca="1" si="29"/>
        <v/>
      </c>
      <c r="F189" s="40" t="str">
        <f t="shared" ca="1" si="30"/>
        <v/>
      </c>
      <c r="G189" s="40" t="str">
        <f t="shared" ca="1" si="26"/>
        <v/>
      </c>
      <c r="H189" s="41" t="str">
        <f t="shared" ca="1" si="27"/>
        <v/>
      </c>
      <c r="I189" s="40" t="str">
        <f t="shared" ca="1" si="28"/>
        <v/>
      </c>
      <c r="J189" s="82"/>
      <c r="K189" s="82"/>
      <c r="M189" s="78" t="str">
        <f ca="1">IF(N189&lt;=$B$9,IF(N189&lt;$B$10,0,IF(N189=$B$10,SUM($T$6:T189),0)),"")</f>
        <v/>
      </c>
      <c r="N189" s="2" t="str">
        <f t="shared" ca="1" si="31"/>
        <v/>
      </c>
      <c r="O189" s="84" t="str">
        <f t="shared" ca="1" si="36"/>
        <v/>
      </c>
      <c r="P189" s="84" t="str">
        <f t="shared" ca="1" si="37"/>
        <v/>
      </c>
      <c r="Q189" s="41" t="str">
        <f t="shared" ca="1" si="32"/>
        <v/>
      </c>
      <c r="R189" s="81" t="str">
        <f t="shared" ca="1" si="33"/>
        <v/>
      </c>
      <c r="S189" s="15" t="str">
        <f t="shared" ca="1" si="34"/>
        <v/>
      </c>
      <c r="T189" s="80" t="str">
        <f t="shared" ca="1" si="35"/>
        <v/>
      </c>
    </row>
    <row r="190" spans="4:20" x14ac:dyDescent="0.25">
      <c r="D190" s="26"/>
      <c r="E190" s="2" t="str">
        <f t="shared" ca="1" si="29"/>
        <v/>
      </c>
      <c r="F190" s="40" t="str">
        <f t="shared" ca="1" si="30"/>
        <v/>
      </c>
      <c r="G190" s="40" t="str">
        <f t="shared" ca="1" si="26"/>
        <v/>
      </c>
      <c r="H190" s="41" t="str">
        <f t="shared" ca="1" si="27"/>
        <v/>
      </c>
      <c r="I190" s="40" t="str">
        <f t="shared" ca="1" si="28"/>
        <v/>
      </c>
      <c r="J190" s="82"/>
      <c r="K190" s="82"/>
      <c r="M190" s="78" t="str">
        <f ca="1">IF(N190&lt;=$B$9,IF(N190&lt;$B$10,0,IF(N190=$B$10,SUM($T$6:T190),0)),"")</f>
        <v/>
      </c>
      <c r="N190" s="2" t="str">
        <f t="shared" ca="1" si="31"/>
        <v/>
      </c>
      <c r="O190" s="84" t="str">
        <f t="shared" ca="1" si="36"/>
        <v/>
      </c>
      <c r="P190" s="84" t="str">
        <f t="shared" ca="1" si="37"/>
        <v/>
      </c>
      <c r="Q190" s="41" t="str">
        <f t="shared" ca="1" si="32"/>
        <v/>
      </c>
      <c r="R190" s="81" t="str">
        <f t="shared" ca="1" si="33"/>
        <v/>
      </c>
      <c r="S190" s="15" t="str">
        <f t="shared" ca="1" si="34"/>
        <v/>
      </c>
      <c r="T190" s="80" t="str">
        <f t="shared" ca="1" si="35"/>
        <v/>
      </c>
    </row>
    <row r="191" spans="4:20" x14ac:dyDescent="0.25">
      <c r="D191" s="26"/>
      <c r="E191" s="2" t="str">
        <f t="shared" ca="1" si="29"/>
        <v/>
      </c>
      <c r="F191" s="40" t="str">
        <f t="shared" ca="1" si="30"/>
        <v/>
      </c>
      <c r="G191" s="40" t="str">
        <f t="shared" ca="1" si="26"/>
        <v/>
      </c>
      <c r="H191" s="41" t="str">
        <f t="shared" ca="1" si="27"/>
        <v/>
      </c>
      <c r="I191" s="40" t="str">
        <f t="shared" ca="1" si="28"/>
        <v/>
      </c>
      <c r="J191" s="82"/>
      <c r="K191" s="82"/>
      <c r="M191" s="78" t="str">
        <f ca="1">IF(N191&lt;=$B$9,IF(N191&lt;$B$10,0,IF(N191=$B$10,SUM($T$6:T191),0)),"")</f>
        <v/>
      </c>
      <c r="N191" s="2" t="str">
        <f t="shared" ca="1" si="31"/>
        <v/>
      </c>
      <c r="O191" s="84" t="str">
        <f t="shared" ca="1" si="36"/>
        <v/>
      </c>
      <c r="P191" s="84" t="str">
        <f t="shared" ca="1" si="37"/>
        <v/>
      </c>
      <c r="Q191" s="41" t="str">
        <f t="shared" ca="1" si="32"/>
        <v/>
      </c>
      <c r="R191" s="81" t="str">
        <f t="shared" ca="1" si="33"/>
        <v/>
      </c>
      <c r="S191" s="15" t="str">
        <f t="shared" ca="1" si="34"/>
        <v/>
      </c>
      <c r="T191" s="80" t="str">
        <f t="shared" ca="1" si="35"/>
        <v/>
      </c>
    </row>
    <row r="192" spans="4:20" x14ac:dyDescent="0.25">
      <c r="D192" s="26"/>
      <c r="E192" s="2" t="str">
        <f t="shared" ca="1" si="29"/>
        <v/>
      </c>
      <c r="F192" s="40" t="str">
        <f t="shared" ca="1" si="30"/>
        <v/>
      </c>
      <c r="G192" s="40" t="str">
        <f t="shared" ca="1" si="26"/>
        <v/>
      </c>
      <c r="H192" s="41" t="str">
        <f t="shared" ca="1" si="27"/>
        <v/>
      </c>
      <c r="I192" s="40" t="str">
        <f t="shared" ca="1" si="28"/>
        <v/>
      </c>
      <c r="J192" s="82"/>
      <c r="K192" s="82"/>
      <c r="M192" s="78" t="str">
        <f ca="1">IF(N192&lt;=$B$9,IF(N192&lt;$B$10,0,IF(N192=$B$10,SUM($T$6:T192),0)),"")</f>
        <v/>
      </c>
      <c r="N192" s="2" t="str">
        <f t="shared" ca="1" si="31"/>
        <v/>
      </c>
      <c r="O192" s="84" t="str">
        <f t="shared" ca="1" si="36"/>
        <v/>
      </c>
      <c r="P192" s="84" t="str">
        <f t="shared" ca="1" si="37"/>
        <v/>
      </c>
      <c r="Q192" s="41" t="str">
        <f t="shared" ca="1" si="32"/>
        <v/>
      </c>
      <c r="R192" s="81" t="str">
        <f t="shared" ca="1" si="33"/>
        <v/>
      </c>
      <c r="S192" s="15" t="str">
        <f t="shared" ca="1" si="34"/>
        <v/>
      </c>
      <c r="T192" s="80" t="str">
        <f t="shared" ca="1" si="35"/>
        <v/>
      </c>
    </row>
    <row r="193" spans="4:20" x14ac:dyDescent="0.25">
      <c r="D193" s="26"/>
      <c r="E193" s="2" t="str">
        <f t="shared" ca="1" si="29"/>
        <v/>
      </c>
      <c r="F193" s="40" t="str">
        <f t="shared" ca="1" si="30"/>
        <v/>
      </c>
      <c r="G193" s="40" t="str">
        <f t="shared" ca="1" si="26"/>
        <v/>
      </c>
      <c r="H193" s="41" t="str">
        <f t="shared" ca="1" si="27"/>
        <v/>
      </c>
      <c r="I193" s="40" t="str">
        <f t="shared" ca="1" si="28"/>
        <v/>
      </c>
      <c r="J193" s="82"/>
      <c r="K193" s="82"/>
      <c r="M193" s="78" t="str">
        <f ca="1">IF(N193&lt;=$B$9,IF(N193&lt;$B$10,0,IF(N193=$B$10,SUM($T$6:T193),0)),"")</f>
        <v/>
      </c>
      <c r="N193" s="2" t="str">
        <f t="shared" ca="1" si="31"/>
        <v/>
      </c>
      <c r="O193" s="84" t="str">
        <f t="shared" ca="1" si="36"/>
        <v/>
      </c>
      <c r="P193" s="84" t="str">
        <f t="shared" ca="1" si="37"/>
        <v/>
      </c>
      <c r="Q193" s="41" t="str">
        <f t="shared" ca="1" si="32"/>
        <v/>
      </c>
      <c r="R193" s="81" t="str">
        <f t="shared" ca="1" si="33"/>
        <v/>
      </c>
      <c r="S193" s="15" t="str">
        <f t="shared" ca="1" si="34"/>
        <v/>
      </c>
      <c r="T193" s="80" t="str">
        <f t="shared" ca="1" si="35"/>
        <v/>
      </c>
    </row>
    <row r="194" spans="4:20" x14ac:dyDescent="0.25">
      <c r="D194" s="26"/>
      <c r="E194" s="2" t="str">
        <f t="shared" ca="1" si="29"/>
        <v/>
      </c>
      <c r="F194" s="40" t="str">
        <f t="shared" ca="1" si="30"/>
        <v/>
      </c>
      <c r="G194" s="40" t="str">
        <f t="shared" ca="1" si="26"/>
        <v/>
      </c>
      <c r="H194" s="41" t="str">
        <f t="shared" ca="1" si="27"/>
        <v/>
      </c>
      <c r="I194" s="40" t="str">
        <f t="shared" ca="1" si="28"/>
        <v/>
      </c>
      <c r="J194" s="82"/>
      <c r="K194" s="82"/>
      <c r="M194" s="78" t="str">
        <f ca="1">IF(N194&lt;=$B$9,IF(N194&lt;$B$10,0,IF(N194=$B$10,SUM($T$6:T194),0)),"")</f>
        <v/>
      </c>
      <c r="N194" s="2" t="str">
        <f t="shared" ca="1" si="31"/>
        <v/>
      </c>
      <c r="O194" s="84" t="str">
        <f t="shared" ca="1" si="36"/>
        <v/>
      </c>
      <c r="P194" s="84" t="str">
        <f t="shared" ca="1" si="37"/>
        <v/>
      </c>
      <c r="Q194" s="41" t="str">
        <f t="shared" ca="1" si="32"/>
        <v/>
      </c>
      <c r="R194" s="81" t="str">
        <f t="shared" ca="1" si="33"/>
        <v/>
      </c>
      <c r="S194" s="15" t="str">
        <f t="shared" ca="1" si="34"/>
        <v/>
      </c>
      <c r="T194" s="80" t="str">
        <f t="shared" ca="1" si="35"/>
        <v/>
      </c>
    </row>
    <row r="195" spans="4:20" x14ac:dyDescent="0.25">
      <c r="D195" s="26"/>
      <c r="E195" s="2" t="str">
        <f t="shared" ca="1" si="29"/>
        <v/>
      </c>
      <c r="F195" s="40" t="str">
        <f t="shared" ca="1" si="30"/>
        <v/>
      </c>
      <c r="G195" s="40" t="str">
        <f t="shared" ca="1" si="26"/>
        <v/>
      </c>
      <c r="H195" s="41" t="str">
        <f t="shared" ca="1" si="27"/>
        <v/>
      </c>
      <c r="I195" s="40" t="str">
        <f t="shared" ca="1" si="28"/>
        <v/>
      </c>
      <c r="J195" s="82"/>
      <c r="K195" s="82"/>
      <c r="M195" s="78" t="str">
        <f ca="1">IF(N195&lt;=$B$9,IF(N195&lt;$B$10,0,IF(N195=$B$10,SUM($T$6:T195),0)),"")</f>
        <v/>
      </c>
      <c r="N195" s="2" t="str">
        <f t="shared" ca="1" si="31"/>
        <v/>
      </c>
      <c r="O195" s="84" t="str">
        <f t="shared" ca="1" si="36"/>
        <v/>
      </c>
      <c r="P195" s="84" t="str">
        <f t="shared" ca="1" si="37"/>
        <v/>
      </c>
      <c r="Q195" s="41" t="str">
        <f t="shared" ca="1" si="32"/>
        <v/>
      </c>
      <c r="R195" s="81" t="str">
        <f t="shared" ca="1" si="33"/>
        <v/>
      </c>
      <c r="S195" s="15" t="str">
        <f t="shared" ca="1" si="34"/>
        <v/>
      </c>
      <c r="T195" s="80" t="str">
        <f t="shared" ca="1" si="35"/>
        <v/>
      </c>
    </row>
    <row r="196" spans="4:20" x14ac:dyDescent="0.25">
      <c r="D196" s="26"/>
      <c r="E196" s="2" t="str">
        <f t="shared" ca="1" si="29"/>
        <v/>
      </c>
      <c r="F196" s="40" t="str">
        <f t="shared" ca="1" si="30"/>
        <v/>
      </c>
      <c r="G196" s="40" t="str">
        <f t="shared" ca="1" si="26"/>
        <v/>
      </c>
      <c r="H196" s="41" t="str">
        <f t="shared" ca="1" si="27"/>
        <v/>
      </c>
      <c r="I196" s="40" t="str">
        <f t="shared" ca="1" si="28"/>
        <v/>
      </c>
      <c r="J196" s="82"/>
      <c r="K196" s="82"/>
      <c r="M196" s="78" t="str">
        <f ca="1">IF(N196&lt;=$B$9,IF(N196&lt;$B$10,0,IF(N196=$B$10,SUM($T$6:T196),0)),"")</f>
        <v/>
      </c>
      <c r="N196" s="2" t="str">
        <f t="shared" ca="1" si="31"/>
        <v/>
      </c>
      <c r="O196" s="84" t="str">
        <f t="shared" ca="1" si="36"/>
        <v/>
      </c>
      <c r="P196" s="84" t="str">
        <f t="shared" ca="1" si="37"/>
        <v/>
      </c>
      <c r="Q196" s="41" t="str">
        <f t="shared" ca="1" si="32"/>
        <v/>
      </c>
      <c r="R196" s="81" t="str">
        <f t="shared" ca="1" si="33"/>
        <v/>
      </c>
      <c r="S196" s="15" t="str">
        <f t="shared" ca="1" si="34"/>
        <v/>
      </c>
      <c r="T196" s="80" t="str">
        <f t="shared" ca="1" si="35"/>
        <v/>
      </c>
    </row>
    <row r="197" spans="4:20" x14ac:dyDescent="0.25">
      <c r="D197" s="26"/>
      <c r="E197" s="2" t="str">
        <f t="shared" ca="1" si="29"/>
        <v/>
      </c>
      <c r="F197" s="40" t="str">
        <f t="shared" ca="1" si="30"/>
        <v/>
      </c>
      <c r="G197" s="40" t="str">
        <f t="shared" ca="1" si="26"/>
        <v/>
      </c>
      <c r="H197" s="41" t="str">
        <f t="shared" ca="1" si="27"/>
        <v/>
      </c>
      <c r="I197" s="40" t="str">
        <f t="shared" ca="1" si="28"/>
        <v/>
      </c>
      <c r="J197" s="82"/>
      <c r="K197" s="82"/>
      <c r="M197" s="78" t="str">
        <f ca="1">IF(N197&lt;=$B$9,IF(N197&lt;$B$10,0,IF(N197=$B$10,SUM($T$6:T197),0)),"")</f>
        <v/>
      </c>
      <c r="N197" s="2" t="str">
        <f t="shared" ca="1" si="31"/>
        <v/>
      </c>
      <c r="O197" s="84" t="str">
        <f t="shared" ca="1" si="36"/>
        <v/>
      </c>
      <c r="P197" s="84" t="str">
        <f t="shared" ca="1" si="37"/>
        <v/>
      </c>
      <c r="Q197" s="41" t="str">
        <f t="shared" ca="1" si="32"/>
        <v/>
      </c>
      <c r="R197" s="81" t="str">
        <f t="shared" ca="1" si="33"/>
        <v/>
      </c>
      <c r="S197" s="15" t="str">
        <f t="shared" ca="1" si="34"/>
        <v/>
      </c>
      <c r="T197" s="80" t="str">
        <f t="shared" ca="1" si="35"/>
        <v/>
      </c>
    </row>
    <row r="198" spans="4:20" x14ac:dyDescent="0.25">
      <c r="D198" s="26"/>
      <c r="E198" s="2" t="str">
        <f t="shared" ca="1" si="29"/>
        <v/>
      </c>
      <c r="F198" s="40" t="str">
        <f t="shared" ca="1" si="30"/>
        <v/>
      </c>
      <c r="G198" s="40" t="str">
        <f t="shared" ref="G198:G261" ca="1" si="38">IF(E198&lt;=$B$9,$B$13/360*30*I197,"")</f>
        <v/>
      </c>
      <c r="H198" s="41" t="str">
        <f t="shared" ref="H198:H261" ca="1" si="39">IF(E198&lt;=$B$9,SUM(F198:G198),"")</f>
        <v/>
      </c>
      <c r="I198" s="40" t="str">
        <f t="shared" ref="I198:I261" ca="1" si="40">IF(E198&lt;=$B$9,I197-F198,"")</f>
        <v/>
      </c>
      <c r="J198" s="82"/>
      <c r="K198" s="82"/>
      <c r="M198" s="78" t="str">
        <f ca="1">IF(N198&lt;=$B$9,IF(N198&lt;$B$10,0,IF(N198=$B$10,SUM($T$6:T198),0)),"")</f>
        <v/>
      </c>
      <c r="N198" s="2" t="str">
        <f t="shared" ca="1" si="31"/>
        <v/>
      </c>
      <c r="O198" s="84" t="str">
        <f t="shared" ca="1" si="36"/>
        <v/>
      </c>
      <c r="P198" s="84" t="str">
        <f t="shared" ca="1" si="37"/>
        <v/>
      </c>
      <c r="Q198" s="41" t="str">
        <f t="shared" ca="1" si="32"/>
        <v/>
      </c>
      <c r="R198" s="81" t="str">
        <f t="shared" ca="1" si="33"/>
        <v/>
      </c>
      <c r="S198" s="15" t="str">
        <f t="shared" ca="1" si="34"/>
        <v/>
      </c>
      <c r="T198" s="80" t="str">
        <f t="shared" ca="1" si="35"/>
        <v/>
      </c>
    </row>
    <row r="199" spans="4:20" x14ac:dyDescent="0.25">
      <c r="D199" s="26"/>
      <c r="E199" s="2" t="str">
        <f t="shared" ref="E199:E262" ca="1" si="41">IFERROR(IF((E198+1)&lt;=$B$9,(E198+1),""),"")</f>
        <v/>
      </c>
      <c r="F199" s="40" t="str">
        <f t="shared" ref="F199:F262" ca="1" si="42">IF(E199&lt;=$B$9,F198,"")</f>
        <v/>
      </c>
      <c r="G199" s="40" t="str">
        <f t="shared" ca="1" si="38"/>
        <v/>
      </c>
      <c r="H199" s="41" t="str">
        <f t="shared" ca="1" si="39"/>
        <v/>
      </c>
      <c r="I199" s="40" t="str">
        <f t="shared" ca="1" si="40"/>
        <v/>
      </c>
      <c r="J199" s="82"/>
      <c r="K199" s="82"/>
      <c r="M199" s="78" t="str">
        <f ca="1">IF(N199&lt;=$B$9,IF(N199&lt;$B$10,0,IF(N199=$B$10,SUM($T$6:T199),0)),"")</f>
        <v/>
      </c>
      <c r="N199" s="2" t="str">
        <f t="shared" ref="N199:N262" ca="1" si="43">IFERROR(IF((N198+1)&lt;=$B$9,(N198+1),""),"")</f>
        <v/>
      </c>
      <c r="O199" s="84" t="str">
        <f t="shared" ca="1" si="36"/>
        <v/>
      </c>
      <c r="P199" s="84" t="str">
        <f t="shared" ca="1" si="37"/>
        <v/>
      </c>
      <c r="Q199" s="41" t="str">
        <f t="shared" ref="Q199:Q262" ca="1" si="44">IF(N199&lt;=$B$10,"",IF(N199&lt;=$B$9,SUM(O199:P199),""))</f>
        <v/>
      </c>
      <c r="R199" s="81" t="str">
        <f t="shared" ref="R199:R262" ca="1" si="45">IF(N199&lt;=$B$10,R198,IF(N199&lt;=$B$9,R198-O199,""))</f>
        <v/>
      </c>
      <c r="S199" s="15" t="str">
        <f t="shared" ref="S199:S262" ca="1" si="46">IF(N199&lt;=$B$9, SUM(Q199,-H199),"")</f>
        <v/>
      </c>
      <c r="T199" s="80" t="str">
        <f t="shared" ca="1" si="35"/>
        <v/>
      </c>
    </row>
    <row r="200" spans="4:20" x14ac:dyDescent="0.25">
      <c r="D200" s="26"/>
      <c r="E200" s="2" t="str">
        <f t="shared" ca="1" si="41"/>
        <v/>
      </c>
      <c r="F200" s="40" t="str">
        <f t="shared" ca="1" si="42"/>
        <v/>
      </c>
      <c r="G200" s="40" t="str">
        <f t="shared" ca="1" si="38"/>
        <v/>
      </c>
      <c r="H200" s="41" t="str">
        <f t="shared" ca="1" si="39"/>
        <v/>
      </c>
      <c r="I200" s="40" t="str">
        <f t="shared" ca="1" si="40"/>
        <v/>
      </c>
      <c r="J200" s="82"/>
      <c r="K200" s="82"/>
      <c r="M200" s="78" t="str">
        <f ca="1">IF(N200&lt;=$B$9,IF(N200&lt;$B$10,0,IF(N200=$B$10,SUM($T$6:T200),0)),"")</f>
        <v/>
      </c>
      <c r="N200" s="2" t="str">
        <f t="shared" ca="1" si="43"/>
        <v/>
      </c>
      <c r="O200" s="84" t="str">
        <f t="shared" ca="1" si="36"/>
        <v/>
      </c>
      <c r="P200" s="84" t="str">
        <f t="shared" ca="1" si="37"/>
        <v/>
      </c>
      <c r="Q200" s="41" t="str">
        <f t="shared" ca="1" si="44"/>
        <v/>
      </c>
      <c r="R200" s="81" t="str">
        <f t="shared" ca="1" si="45"/>
        <v/>
      </c>
      <c r="S200" s="15" t="str">
        <f t="shared" ca="1" si="46"/>
        <v/>
      </c>
      <c r="T200" s="80" t="str">
        <f t="shared" ca="1" si="35"/>
        <v/>
      </c>
    </row>
    <row r="201" spans="4:20" x14ac:dyDescent="0.25">
      <c r="D201" s="26"/>
      <c r="E201" s="2" t="str">
        <f t="shared" ca="1" si="41"/>
        <v/>
      </c>
      <c r="F201" s="40" t="str">
        <f t="shared" ca="1" si="42"/>
        <v/>
      </c>
      <c r="G201" s="40" t="str">
        <f t="shared" ca="1" si="38"/>
        <v/>
      </c>
      <c r="H201" s="41" t="str">
        <f t="shared" ca="1" si="39"/>
        <v/>
      </c>
      <c r="I201" s="40" t="str">
        <f t="shared" ca="1" si="40"/>
        <v/>
      </c>
      <c r="J201" s="82"/>
      <c r="K201" s="82"/>
      <c r="M201" s="78" t="str">
        <f ca="1">IF(N201&lt;=$B$9,IF(N201&lt;$B$10,0,IF(N201=$B$10,SUM($T$6:T201),0)),"")</f>
        <v/>
      </c>
      <c r="N201" s="2" t="str">
        <f t="shared" ca="1" si="43"/>
        <v/>
      </c>
      <c r="O201" s="84" t="str">
        <f t="shared" ca="1" si="36"/>
        <v/>
      </c>
      <c r="P201" s="84" t="str">
        <f t="shared" ca="1" si="37"/>
        <v/>
      </c>
      <c r="Q201" s="41" t="str">
        <f t="shared" ca="1" si="44"/>
        <v/>
      </c>
      <c r="R201" s="81" t="str">
        <f t="shared" ca="1" si="45"/>
        <v/>
      </c>
      <c r="S201" s="15" t="str">
        <f t="shared" ca="1" si="46"/>
        <v/>
      </c>
      <c r="T201" s="80" t="str">
        <f t="shared" ref="T201:T264" ca="1" si="47">IF(N201&lt;=$B$9,$B$13/360*30*R200,"")</f>
        <v/>
      </c>
    </row>
    <row r="202" spans="4:20" x14ac:dyDescent="0.25">
      <c r="D202" s="26"/>
      <c r="E202" s="2" t="str">
        <f t="shared" ca="1" si="41"/>
        <v/>
      </c>
      <c r="F202" s="40" t="str">
        <f t="shared" ca="1" si="42"/>
        <v/>
      </c>
      <c r="G202" s="40" t="str">
        <f t="shared" ca="1" si="38"/>
        <v/>
      </c>
      <c r="H202" s="41" t="str">
        <f t="shared" ca="1" si="39"/>
        <v/>
      </c>
      <c r="I202" s="40" t="str">
        <f t="shared" ca="1" si="40"/>
        <v/>
      </c>
      <c r="J202" s="82"/>
      <c r="K202" s="82"/>
      <c r="M202" s="78" t="str">
        <f ca="1">IF(N202&lt;=$B$9,IF(N202&lt;$B$10,0,IF(N202=$B$10,SUM($T$6:T202),0)),"")</f>
        <v/>
      </c>
      <c r="N202" s="2" t="str">
        <f t="shared" ca="1" si="43"/>
        <v/>
      </c>
      <c r="O202" s="84" t="str">
        <f t="shared" ref="O202:O265" ca="1" si="48">IF(N202&lt;=$B$10,"",IF(N202&lt;=$B$9,$R$5/$B$11,""))</f>
        <v/>
      </c>
      <c r="P202" s="84" t="str">
        <f t="shared" ca="1" si="37"/>
        <v/>
      </c>
      <c r="Q202" s="41" t="str">
        <f t="shared" ca="1" si="44"/>
        <v/>
      </c>
      <c r="R202" s="81" t="str">
        <f t="shared" ca="1" si="45"/>
        <v/>
      </c>
      <c r="S202" s="15" t="str">
        <f t="shared" ca="1" si="46"/>
        <v/>
      </c>
      <c r="T202" s="80" t="str">
        <f t="shared" ca="1" si="47"/>
        <v/>
      </c>
    </row>
    <row r="203" spans="4:20" x14ac:dyDescent="0.25">
      <c r="D203" s="26"/>
      <c r="E203" s="2" t="str">
        <f t="shared" ca="1" si="41"/>
        <v/>
      </c>
      <c r="F203" s="40" t="str">
        <f t="shared" ca="1" si="42"/>
        <v/>
      </c>
      <c r="G203" s="40" t="str">
        <f t="shared" ca="1" si="38"/>
        <v/>
      </c>
      <c r="H203" s="41" t="str">
        <f t="shared" ca="1" si="39"/>
        <v/>
      </c>
      <c r="I203" s="40" t="str">
        <f t="shared" ca="1" si="40"/>
        <v/>
      </c>
      <c r="J203" s="82"/>
      <c r="K203" s="82"/>
      <c r="M203" s="78" t="str">
        <f ca="1">IF(N203&lt;=$B$9,IF(N203&lt;$B$10,0,IF(N203=$B$10,SUM($T$6:T203),0)),"")</f>
        <v/>
      </c>
      <c r="N203" s="2" t="str">
        <f t="shared" ca="1" si="43"/>
        <v/>
      </c>
      <c r="O203" s="84" t="str">
        <f t="shared" ca="1" si="48"/>
        <v/>
      </c>
      <c r="P203" s="84" t="str">
        <f t="shared" ref="P203:P266" ca="1" si="49">IF(N203&lt;=$B$10,"",IF(N203&lt;=$B$9,$B$13/360*30*R202+M202,""))</f>
        <v/>
      </c>
      <c r="Q203" s="41" t="str">
        <f t="shared" ca="1" si="44"/>
        <v/>
      </c>
      <c r="R203" s="81" t="str">
        <f t="shared" ca="1" si="45"/>
        <v/>
      </c>
      <c r="S203" s="15" t="str">
        <f t="shared" ca="1" si="46"/>
        <v/>
      </c>
      <c r="T203" s="80" t="str">
        <f t="shared" ca="1" si="47"/>
        <v/>
      </c>
    </row>
    <row r="204" spans="4:20" x14ac:dyDescent="0.25">
      <c r="D204" s="26"/>
      <c r="E204" s="2" t="str">
        <f t="shared" ca="1" si="41"/>
        <v/>
      </c>
      <c r="F204" s="40" t="str">
        <f t="shared" ca="1" si="42"/>
        <v/>
      </c>
      <c r="G204" s="40" t="str">
        <f t="shared" ca="1" si="38"/>
        <v/>
      </c>
      <c r="H204" s="41" t="str">
        <f t="shared" ca="1" si="39"/>
        <v/>
      </c>
      <c r="I204" s="40" t="str">
        <f t="shared" ca="1" si="40"/>
        <v/>
      </c>
      <c r="J204" s="82"/>
      <c r="K204" s="82"/>
      <c r="M204" s="78" t="str">
        <f ca="1">IF(N204&lt;=$B$9,IF(N204&lt;$B$10,0,IF(N204=$B$10,SUM($T$6:T204),0)),"")</f>
        <v/>
      </c>
      <c r="N204" s="2" t="str">
        <f t="shared" ca="1" si="43"/>
        <v/>
      </c>
      <c r="O204" s="84" t="str">
        <f t="shared" ca="1" si="48"/>
        <v/>
      </c>
      <c r="P204" s="84" t="str">
        <f t="shared" ca="1" si="49"/>
        <v/>
      </c>
      <c r="Q204" s="41" t="str">
        <f t="shared" ca="1" si="44"/>
        <v/>
      </c>
      <c r="R204" s="81" t="str">
        <f t="shared" ca="1" si="45"/>
        <v/>
      </c>
      <c r="S204" s="15" t="str">
        <f t="shared" ca="1" si="46"/>
        <v/>
      </c>
      <c r="T204" s="80" t="str">
        <f t="shared" ca="1" si="47"/>
        <v/>
      </c>
    </row>
    <row r="205" spans="4:20" x14ac:dyDescent="0.25">
      <c r="D205" s="26"/>
      <c r="E205" s="2" t="str">
        <f t="shared" ca="1" si="41"/>
        <v/>
      </c>
      <c r="F205" s="40" t="str">
        <f t="shared" ca="1" si="42"/>
        <v/>
      </c>
      <c r="G205" s="40" t="str">
        <f t="shared" ca="1" si="38"/>
        <v/>
      </c>
      <c r="H205" s="41" t="str">
        <f t="shared" ca="1" si="39"/>
        <v/>
      </c>
      <c r="I205" s="40" t="str">
        <f t="shared" ca="1" si="40"/>
        <v/>
      </c>
      <c r="J205" s="82"/>
      <c r="K205" s="82"/>
      <c r="M205" s="78" t="str">
        <f ca="1">IF(N205&lt;=$B$9,IF(N205&lt;$B$10,0,IF(N205=$B$10,SUM($T$6:T205),0)),"")</f>
        <v/>
      </c>
      <c r="N205" s="2" t="str">
        <f t="shared" ca="1" si="43"/>
        <v/>
      </c>
      <c r="O205" s="84" t="str">
        <f t="shared" ca="1" si="48"/>
        <v/>
      </c>
      <c r="P205" s="84" t="str">
        <f t="shared" ca="1" si="49"/>
        <v/>
      </c>
      <c r="Q205" s="41" t="str">
        <f t="shared" ca="1" si="44"/>
        <v/>
      </c>
      <c r="R205" s="81" t="str">
        <f t="shared" ca="1" si="45"/>
        <v/>
      </c>
      <c r="S205" s="15" t="str">
        <f t="shared" ca="1" si="46"/>
        <v/>
      </c>
      <c r="T205" s="80" t="str">
        <f t="shared" ca="1" si="47"/>
        <v/>
      </c>
    </row>
    <row r="206" spans="4:20" x14ac:dyDescent="0.25">
      <c r="D206" s="26"/>
      <c r="E206" s="2" t="str">
        <f t="shared" ca="1" si="41"/>
        <v/>
      </c>
      <c r="F206" s="40" t="str">
        <f t="shared" ca="1" si="42"/>
        <v/>
      </c>
      <c r="G206" s="40" t="str">
        <f t="shared" ca="1" si="38"/>
        <v/>
      </c>
      <c r="H206" s="41" t="str">
        <f t="shared" ca="1" si="39"/>
        <v/>
      </c>
      <c r="I206" s="40" t="str">
        <f t="shared" ca="1" si="40"/>
        <v/>
      </c>
      <c r="J206" s="82"/>
      <c r="K206" s="82"/>
      <c r="M206" s="78" t="str">
        <f ca="1">IF(N206&lt;=$B$9,IF(N206&lt;$B$10,0,IF(N206=$B$10,SUM($T$6:T206),0)),"")</f>
        <v/>
      </c>
      <c r="N206" s="2" t="str">
        <f t="shared" ca="1" si="43"/>
        <v/>
      </c>
      <c r="O206" s="84" t="str">
        <f t="shared" ca="1" si="48"/>
        <v/>
      </c>
      <c r="P206" s="84" t="str">
        <f t="shared" ca="1" si="49"/>
        <v/>
      </c>
      <c r="Q206" s="41" t="str">
        <f t="shared" ca="1" si="44"/>
        <v/>
      </c>
      <c r="R206" s="81" t="str">
        <f t="shared" ca="1" si="45"/>
        <v/>
      </c>
      <c r="S206" s="15" t="str">
        <f t="shared" ca="1" si="46"/>
        <v/>
      </c>
      <c r="T206" s="80" t="str">
        <f t="shared" ca="1" si="47"/>
        <v/>
      </c>
    </row>
    <row r="207" spans="4:20" x14ac:dyDescent="0.25">
      <c r="D207" s="26"/>
      <c r="E207" s="2" t="str">
        <f t="shared" ca="1" si="41"/>
        <v/>
      </c>
      <c r="F207" s="40" t="str">
        <f t="shared" ca="1" si="42"/>
        <v/>
      </c>
      <c r="G207" s="40" t="str">
        <f t="shared" ca="1" si="38"/>
        <v/>
      </c>
      <c r="H207" s="41" t="str">
        <f t="shared" ca="1" si="39"/>
        <v/>
      </c>
      <c r="I207" s="40" t="str">
        <f t="shared" ca="1" si="40"/>
        <v/>
      </c>
      <c r="J207" s="82"/>
      <c r="K207" s="82"/>
      <c r="M207" s="78" t="str">
        <f ca="1">IF(N207&lt;=$B$9,IF(N207&lt;$B$10,0,IF(N207=$B$10,SUM($T$6:T207),0)),"")</f>
        <v/>
      </c>
      <c r="N207" s="2" t="str">
        <f t="shared" ca="1" si="43"/>
        <v/>
      </c>
      <c r="O207" s="84" t="str">
        <f t="shared" ca="1" si="48"/>
        <v/>
      </c>
      <c r="P207" s="84" t="str">
        <f t="shared" ca="1" si="49"/>
        <v/>
      </c>
      <c r="Q207" s="41" t="str">
        <f t="shared" ca="1" si="44"/>
        <v/>
      </c>
      <c r="R207" s="81" t="str">
        <f t="shared" ca="1" si="45"/>
        <v/>
      </c>
      <c r="S207" s="15" t="str">
        <f t="shared" ca="1" si="46"/>
        <v/>
      </c>
      <c r="T207" s="80" t="str">
        <f t="shared" ca="1" si="47"/>
        <v/>
      </c>
    </row>
    <row r="208" spans="4:20" x14ac:dyDescent="0.25">
      <c r="D208" s="26"/>
      <c r="E208" s="2" t="str">
        <f t="shared" ca="1" si="41"/>
        <v/>
      </c>
      <c r="F208" s="40" t="str">
        <f t="shared" ca="1" si="42"/>
        <v/>
      </c>
      <c r="G208" s="40" t="str">
        <f t="shared" ca="1" si="38"/>
        <v/>
      </c>
      <c r="H208" s="41" t="str">
        <f t="shared" ca="1" si="39"/>
        <v/>
      </c>
      <c r="I208" s="40" t="str">
        <f t="shared" ca="1" si="40"/>
        <v/>
      </c>
      <c r="J208" s="82"/>
      <c r="K208" s="82"/>
      <c r="M208" s="78" t="str">
        <f ca="1">IF(N208&lt;=$B$9,IF(N208&lt;$B$10,0,IF(N208=$B$10,SUM($T$6:T208),0)),"")</f>
        <v/>
      </c>
      <c r="N208" s="2" t="str">
        <f t="shared" ca="1" si="43"/>
        <v/>
      </c>
      <c r="O208" s="84" t="str">
        <f t="shared" ca="1" si="48"/>
        <v/>
      </c>
      <c r="P208" s="84" t="str">
        <f t="shared" ca="1" si="49"/>
        <v/>
      </c>
      <c r="Q208" s="41" t="str">
        <f t="shared" ca="1" si="44"/>
        <v/>
      </c>
      <c r="R208" s="81" t="str">
        <f t="shared" ca="1" si="45"/>
        <v/>
      </c>
      <c r="S208" s="15" t="str">
        <f t="shared" ca="1" si="46"/>
        <v/>
      </c>
      <c r="T208" s="80" t="str">
        <f t="shared" ca="1" si="47"/>
        <v/>
      </c>
    </row>
    <row r="209" spans="4:20" x14ac:dyDescent="0.25">
      <c r="D209" s="26"/>
      <c r="E209" s="2" t="str">
        <f t="shared" ca="1" si="41"/>
        <v/>
      </c>
      <c r="F209" s="40" t="str">
        <f t="shared" ca="1" si="42"/>
        <v/>
      </c>
      <c r="G209" s="40" t="str">
        <f t="shared" ca="1" si="38"/>
        <v/>
      </c>
      <c r="H209" s="41" t="str">
        <f t="shared" ca="1" si="39"/>
        <v/>
      </c>
      <c r="I209" s="40" t="str">
        <f t="shared" ca="1" si="40"/>
        <v/>
      </c>
      <c r="J209" s="82"/>
      <c r="K209" s="82"/>
      <c r="M209" s="78" t="str">
        <f ca="1">IF(N209&lt;=$B$9,IF(N209&lt;$B$10,0,IF(N209=$B$10,SUM($T$6:T209),0)),"")</f>
        <v/>
      </c>
      <c r="N209" s="2" t="str">
        <f t="shared" ca="1" si="43"/>
        <v/>
      </c>
      <c r="O209" s="84" t="str">
        <f t="shared" ca="1" si="48"/>
        <v/>
      </c>
      <c r="P209" s="84" t="str">
        <f t="shared" ca="1" si="49"/>
        <v/>
      </c>
      <c r="Q209" s="41" t="str">
        <f t="shared" ca="1" si="44"/>
        <v/>
      </c>
      <c r="R209" s="81" t="str">
        <f t="shared" ca="1" si="45"/>
        <v/>
      </c>
      <c r="S209" s="15" t="str">
        <f t="shared" ca="1" si="46"/>
        <v/>
      </c>
      <c r="T209" s="80" t="str">
        <f t="shared" ca="1" si="47"/>
        <v/>
      </c>
    </row>
    <row r="210" spans="4:20" x14ac:dyDescent="0.25">
      <c r="D210" s="26"/>
      <c r="E210" s="2" t="str">
        <f t="shared" ca="1" si="41"/>
        <v/>
      </c>
      <c r="F210" s="40" t="str">
        <f t="shared" ca="1" si="42"/>
        <v/>
      </c>
      <c r="G210" s="40" t="str">
        <f t="shared" ca="1" si="38"/>
        <v/>
      </c>
      <c r="H210" s="41" t="str">
        <f t="shared" ca="1" si="39"/>
        <v/>
      </c>
      <c r="I210" s="40" t="str">
        <f t="shared" ca="1" si="40"/>
        <v/>
      </c>
      <c r="J210" s="82"/>
      <c r="K210" s="82"/>
      <c r="M210" s="78" t="str">
        <f ca="1">IF(N210&lt;=$B$9,IF(N210&lt;$B$10,0,IF(N210=$B$10,SUM($T$6:T210),0)),"")</f>
        <v/>
      </c>
      <c r="N210" s="2" t="str">
        <f t="shared" ca="1" si="43"/>
        <v/>
      </c>
      <c r="O210" s="84" t="str">
        <f t="shared" ca="1" si="48"/>
        <v/>
      </c>
      <c r="P210" s="84" t="str">
        <f t="shared" ca="1" si="49"/>
        <v/>
      </c>
      <c r="Q210" s="41" t="str">
        <f t="shared" ca="1" si="44"/>
        <v/>
      </c>
      <c r="R210" s="81" t="str">
        <f t="shared" ca="1" si="45"/>
        <v/>
      </c>
      <c r="S210" s="15" t="str">
        <f t="shared" ca="1" si="46"/>
        <v/>
      </c>
      <c r="T210" s="80" t="str">
        <f t="shared" ca="1" si="47"/>
        <v/>
      </c>
    </row>
    <row r="211" spans="4:20" x14ac:dyDescent="0.25">
      <c r="D211" s="26"/>
      <c r="E211" s="2" t="str">
        <f t="shared" ca="1" si="41"/>
        <v/>
      </c>
      <c r="F211" s="40" t="str">
        <f t="shared" ca="1" si="42"/>
        <v/>
      </c>
      <c r="G211" s="40" t="str">
        <f t="shared" ca="1" si="38"/>
        <v/>
      </c>
      <c r="H211" s="41" t="str">
        <f t="shared" ca="1" si="39"/>
        <v/>
      </c>
      <c r="I211" s="40" t="str">
        <f t="shared" ca="1" si="40"/>
        <v/>
      </c>
      <c r="J211" s="82"/>
      <c r="K211" s="82"/>
      <c r="M211" s="78" t="str">
        <f ca="1">IF(N211&lt;=$B$9,IF(N211&lt;$B$10,0,IF(N211=$B$10,SUM($T$6:T211),0)),"")</f>
        <v/>
      </c>
      <c r="N211" s="2" t="str">
        <f t="shared" ca="1" si="43"/>
        <v/>
      </c>
      <c r="O211" s="84" t="str">
        <f t="shared" ca="1" si="48"/>
        <v/>
      </c>
      <c r="P211" s="84" t="str">
        <f t="shared" ca="1" si="49"/>
        <v/>
      </c>
      <c r="Q211" s="41" t="str">
        <f t="shared" ca="1" si="44"/>
        <v/>
      </c>
      <c r="R211" s="81" t="str">
        <f t="shared" ca="1" si="45"/>
        <v/>
      </c>
      <c r="S211" s="15" t="str">
        <f t="shared" ca="1" si="46"/>
        <v/>
      </c>
      <c r="T211" s="80" t="str">
        <f t="shared" ca="1" si="47"/>
        <v/>
      </c>
    </row>
    <row r="212" spans="4:20" x14ac:dyDescent="0.25">
      <c r="D212" s="26"/>
      <c r="E212" s="2" t="str">
        <f t="shared" ca="1" si="41"/>
        <v/>
      </c>
      <c r="F212" s="40" t="str">
        <f t="shared" ca="1" si="42"/>
        <v/>
      </c>
      <c r="G212" s="40" t="str">
        <f t="shared" ca="1" si="38"/>
        <v/>
      </c>
      <c r="H212" s="41" t="str">
        <f t="shared" ca="1" si="39"/>
        <v/>
      </c>
      <c r="I212" s="40" t="str">
        <f t="shared" ca="1" si="40"/>
        <v/>
      </c>
      <c r="J212" s="82"/>
      <c r="K212" s="82"/>
      <c r="M212" s="78" t="str">
        <f ca="1">IF(N212&lt;=$B$9,IF(N212&lt;$B$10,0,IF(N212=$B$10,SUM($T$6:T212),0)),"")</f>
        <v/>
      </c>
      <c r="N212" s="2" t="str">
        <f t="shared" ca="1" si="43"/>
        <v/>
      </c>
      <c r="O212" s="84" t="str">
        <f t="shared" ca="1" si="48"/>
        <v/>
      </c>
      <c r="P212" s="84" t="str">
        <f t="shared" ca="1" si="49"/>
        <v/>
      </c>
      <c r="Q212" s="41" t="str">
        <f t="shared" ca="1" si="44"/>
        <v/>
      </c>
      <c r="R212" s="81" t="str">
        <f t="shared" ca="1" si="45"/>
        <v/>
      </c>
      <c r="S212" s="15" t="str">
        <f t="shared" ca="1" si="46"/>
        <v/>
      </c>
      <c r="T212" s="80" t="str">
        <f t="shared" ca="1" si="47"/>
        <v/>
      </c>
    </row>
    <row r="213" spans="4:20" x14ac:dyDescent="0.25">
      <c r="D213" s="26"/>
      <c r="E213" s="2" t="str">
        <f t="shared" ca="1" si="41"/>
        <v/>
      </c>
      <c r="F213" s="40" t="str">
        <f t="shared" ca="1" si="42"/>
        <v/>
      </c>
      <c r="G213" s="40" t="str">
        <f t="shared" ca="1" si="38"/>
        <v/>
      </c>
      <c r="H213" s="41" t="str">
        <f t="shared" ca="1" si="39"/>
        <v/>
      </c>
      <c r="I213" s="40" t="str">
        <f t="shared" ca="1" si="40"/>
        <v/>
      </c>
      <c r="J213" s="82"/>
      <c r="K213" s="82"/>
      <c r="M213" s="78" t="str">
        <f ca="1">IF(N213&lt;=$B$9,IF(N213&lt;$B$10,0,IF(N213=$B$10,SUM($T$6:T213),0)),"")</f>
        <v/>
      </c>
      <c r="N213" s="2" t="str">
        <f t="shared" ca="1" si="43"/>
        <v/>
      </c>
      <c r="O213" s="84" t="str">
        <f t="shared" ca="1" si="48"/>
        <v/>
      </c>
      <c r="P213" s="84" t="str">
        <f t="shared" ca="1" si="49"/>
        <v/>
      </c>
      <c r="Q213" s="41" t="str">
        <f t="shared" ca="1" si="44"/>
        <v/>
      </c>
      <c r="R213" s="81" t="str">
        <f t="shared" ca="1" si="45"/>
        <v/>
      </c>
      <c r="S213" s="15" t="str">
        <f t="shared" ca="1" si="46"/>
        <v/>
      </c>
      <c r="T213" s="80" t="str">
        <f t="shared" ca="1" si="47"/>
        <v/>
      </c>
    </row>
    <row r="214" spans="4:20" x14ac:dyDescent="0.25">
      <c r="D214" s="26"/>
      <c r="E214" s="2" t="str">
        <f t="shared" ca="1" si="41"/>
        <v/>
      </c>
      <c r="F214" s="40" t="str">
        <f t="shared" ca="1" si="42"/>
        <v/>
      </c>
      <c r="G214" s="40" t="str">
        <f t="shared" ca="1" si="38"/>
        <v/>
      </c>
      <c r="H214" s="41" t="str">
        <f t="shared" ca="1" si="39"/>
        <v/>
      </c>
      <c r="I214" s="40" t="str">
        <f t="shared" ca="1" si="40"/>
        <v/>
      </c>
      <c r="J214" s="82"/>
      <c r="K214" s="82"/>
      <c r="M214" s="78" t="str">
        <f ca="1">IF(N214&lt;=$B$9,IF(N214&lt;$B$10,0,IF(N214=$B$10,SUM($T$6:T214),0)),"")</f>
        <v/>
      </c>
      <c r="N214" s="2" t="str">
        <f t="shared" ca="1" si="43"/>
        <v/>
      </c>
      <c r="O214" s="84" t="str">
        <f t="shared" ca="1" si="48"/>
        <v/>
      </c>
      <c r="P214" s="84" t="str">
        <f t="shared" ca="1" si="49"/>
        <v/>
      </c>
      <c r="Q214" s="41" t="str">
        <f t="shared" ca="1" si="44"/>
        <v/>
      </c>
      <c r="R214" s="81" t="str">
        <f t="shared" ca="1" si="45"/>
        <v/>
      </c>
      <c r="S214" s="15" t="str">
        <f t="shared" ca="1" si="46"/>
        <v/>
      </c>
      <c r="T214" s="80" t="str">
        <f t="shared" ca="1" si="47"/>
        <v/>
      </c>
    </row>
    <row r="215" spans="4:20" x14ac:dyDescent="0.25">
      <c r="D215" s="26"/>
      <c r="E215" s="2" t="str">
        <f t="shared" ca="1" si="41"/>
        <v/>
      </c>
      <c r="F215" s="40" t="str">
        <f t="shared" ca="1" si="42"/>
        <v/>
      </c>
      <c r="G215" s="40" t="str">
        <f t="shared" ca="1" si="38"/>
        <v/>
      </c>
      <c r="H215" s="41" t="str">
        <f t="shared" ca="1" si="39"/>
        <v/>
      </c>
      <c r="I215" s="40" t="str">
        <f t="shared" ca="1" si="40"/>
        <v/>
      </c>
      <c r="J215" s="82"/>
      <c r="K215" s="82"/>
      <c r="M215" s="78" t="str">
        <f ca="1">IF(N215&lt;=$B$9,IF(N215&lt;$B$10,0,IF(N215=$B$10,SUM($T$6:T215),0)),"")</f>
        <v/>
      </c>
      <c r="N215" s="2" t="str">
        <f t="shared" ca="1" si="43"/>
        <v/>
      </c>
      <c r="O215" s="84" t="str">
        <f t="shared" ca="1" si="48"/>
        <v/>
      </c>
      <c r="P215" s="84" t="str">
        <f t="shared" ca="1" si="49"/>
        <v/>
      </c>
      <c r="Q215" s="41" t="str">
        <f t="shared" ca="1" si="44"/>
        <v/>
      </c>
      <c r="R215" s="81" t="str">
        <f t="shared" ca="1" si="45"/>
        <v/>
      </c>
      <c r="S215" s="15" t="str">
        <f t="shared" ca="1" si="46"/>
        <v/>
      </c>
      <c r="T215" s="80" t="str">
        <f t="shared" ca="1" si="47"/>
        <v/>
      </c>
    </row>
    <row r="216" spans="4:20" x14ac:dyDescent="0.25">
      <c r="D216" s="26"/>
      <c r="E216" s="2" t="str">
        <f t="shared" ca="1" si="41"/>
        <v/>
      </c>
      <c r="F216" s="40" t="str">
        <f t="shared" ca="1" si="42"/>
        <v/>
      </c>
      <c r="G216" s="40" t="str">
        <f t="shared" ca="1" si="38"/>
        <v/>
      </c>
      <c r="H216" s="41" t="str">
        <f t="shared" ca="1" si="39"/>
        <v/>
      </c>
      <c r="I216" s="40" t="str">
        <f t="shared" ca="1" si="40"/>
        <v/>
      </c>
      <c r="J216" s="82"/>
      <c r="K216" s="82"/>
      <c r="M216" s="78" t="str">
        <f ca="1">IF(N216&lt;=$B$9,IF(N216&lt;$B$10,0,IF(N216=$B$10,SUM($T$6:T216),0)),"")</f>
        <v/>
      </c>
      <c r="N216" s="2" t="str">
        <f t="shared" ca="1" si="43"/>
        <v/>
      </c>
      <c r="O216" s="84" t="str">
        <f t="shared" ca="1" si="48"/>
        <v/>
      </c>
      <c r="P216" s="84" t="str">
        <f t="shared" ca="1" si="49"/>
        <v/>
      </c>
      <c r="Q216" s="41" t="str">
        <f t="shared" ca="1" si="44"/>
        <v/>
      </c>
      <c r="R216" s="81" t="str">
        <f t="shared" ca="1" si="45"/>
        <v/>
      </c>
      <c r="S216" s="15" t="str">
        <f t="shared" ca="1" si="46"/>
        <v/>
      </c>
      <c r="T216" s="80" t="str">
        <f t="shared" ca="1" si="47"/>
        <v/>
      </c>
    </row>
    <row r="217" spans="4:20" x14ac:dyDescent="0.25">
      <c r="D217" s="26"/>
      <c r="E217" s="2" t="str">
        <f t="shared" ca="1" si="41"/>
        <v/>
      </c>
      <c r="F217" s="40" t="str">
        <f t="shared" ca="1" si="42"/>
        <v/>
      </c>
      <c r="G217" s="40" t="str">
        <f t="shared" ca="1" si="38"/>
        <v/>
      </c>
      <c r="H217" s="41" t="str">
        <f t="shared" ca="1" si="39"/>
        <v/>
      </c>
      <c r="I217" s="40" t="str">
        <f t="shared" ca="1" si="40"/>
        <v/>
      </c>
      <c r="J217" s="82"/>
      <c r="K217" s="82"/>
      <c r="M217" s="78" t="str">
        <f ca="1">IF(N217&lt;=$B$9,IF(N217&lt;$B$10,0,IF(N217=$B$10,SUM($T$6:T217),0)),"")</f>
        <v/>
      </c>
      <c r="N217" s="2" t="str">
        <f t="shared" ca="1" si="43"/>
        <v/>
      </c>
      <c r="O217" s="84" t="str">
        <f t="shared" ca="1" si="48"/>
        <v/>
      </c>
      <c r="P217" s="84" t="str">
        <f t="shared" ca="1" si="49"/>
        <v/>
      </c>
      <c r="Q217" s="41" t="str">
        <f t="shared" ca="1" si="44"/>
        <v/>
      </c>
      <c r="R217" s="81" t="str">
        <f t="shared" ca="1" si="45"/>
        <v/>
      </c>
      <c r="S217" s="15" t="str">
        <f t="shared" ca="1" si="46"/>
        <v/>
      </c>
      <c r="T217" s="80" t="str">
        <f t="shared" ca="1" si="47"/>
        <v/>
      </c>
    </row>
    <row r="218" spans="4:20" x14ac:dyDescent="0.25">
      <c r="D218" s="26"/>
      <c r="E218" s="2" t="str">
        <f t="shared" ca="1" si="41"/>
        <v/>
      </c>
      <c r="F218" s="40" t="str">
        <f t="shared" ca="1" si="42"/>
        <v/>
      </c>
      <c r="G218" s="40" t="str">
        <f t="shared" ca="1" si="38"/>
        <v/>
      </c>
      <c r="H218" s="41" t="str">
        <f t="shared" ca="1" si="39"/>
        <v/>
      </c>
      <c r="I218" s="40" t="str">
        <f t="shared" ca="1" si="40"/>
        <v/>
      </c>
      <c r="J218" s="82"/>
      <c r="K218" s="82"/>
      <c r="M218" s="78" t="str">
        <f ca="1">IF(N218&lt;=$B$9,IF(N218&lt;$B$10,0,IF(N218=$B$10,SUM($T$6:T218),0)),"")</f>
        <v/>
      </c>
      <c r="N218" s="2" t="str">
        <f t="shared" ca="1" si="43"/>
        <v/>
      </c>
      <c r="O218" s="84" t="str">
        <f t="shared" ca="1" si="48"/>
        <v/>
      </c>
      <c r="P218" s="84" t="str">
        <f t="shared" ca="1" si="49"/>
        <v/>
      </c>
      <c r="Q218" s="41" t="str">
        <f t="shared" ca="1" si="44"/>
        <v/>
      </c>
      <c r="R218" s="81" t="str">
        <f t="shared" ca="1" si="45"/>
        <v/>
      </c>
      <c r="S218" s="15" t="str">
        <f t="shared" ca="1" si="46"/>
        <v/>
      </c>
      <c r="T218" s="80" t="str">
        <f t="shared" ca="1" si="47"/>
        <v/>
      </c>
    </row>
    <row r="219" spans="4:20" x14ac:dyDescent="0.25">
      <c r="D219" s="26"/>
      <c r="E219" s="2" t="str">
        <f t="shared" ca="1" si="41"/>
        <v/>
      </c>
      <c r="F219" s="40" t="str">
        <f t="shared" ca="1" si="42"/>
        <v/>
      </c>
      <c r="G219" s="40" t="str">
        <f t="shared" ca="1" si="38"/>
        <v/>
      </c>
      <c r="H219" s="41" t="str">
        <f t="shared" ca="1" si="39"/>
        <v/>
      </c>
      <c r="I219" s="40" t="str">
        <f t="shared" ca="1" si="40"/>
        <v/>
      </c>
      <c r="J219" s="82"/>
      <c r="K219" s="82"/>
      <c r="M219" s="78" t="str">
        <f ca="1">IF(N219&lt;=$B$9,IF(N219&lt;$B$10,0,IF(N219=$B$10,SUM($T$6:T219),0)),"")</f>
        <v/>
      </c>
      <c r="N219" s="2" t="str">
        <f t="shared" ca="1" si="43"/>
        <v/>
      </c>
      <c r="O219" s="84" t="str">
        <f t="shared" ca="1" si="48"/>
        <v/>
      </c>
      <c r="P219" s="84" t="str">
        <f t="shared" ca="1" si="49"/>
        <v/>
      </c>
      <c r="Q219" s="41" t="str">
        <f t="shared" ca="1" si="44"/>
        <v/>
      </c>
      <c r="R219" s="81" t="str">
        <f t="shared" ca="1" si="45"/>
        <v/>
      </c>
      <c r="S219" s="15" t="str">
        <f t="shared" ca="1" si="46"/>
        <v/>
      </c>
      <c r="T219" s="80" t="str">
        <f t="shared" ca="1" si="47"/>
        <v/>
      </c>
    </row>
    <row r="220" spans="4:20" x14ac:dyDescent="0.25">
      <c r="D220" s="26"/>
      <c r="E220" s="2" t="str">
        <f t="shared" ca="1" si="41"/>
        <v/>
      </c>
      <c r="F220" s="40" t="str">
        <f t="shared" ca="1" si="42"/>
        <v/>
      </c>
      <c r="G220" s="40" t="str">
        <f t="shared" ca="1" si="38"/>
        <v/>
      </c>
      <c r="H220" s="41" t="str">
        <f t="shared" ca="1" si="39"/>
        <v/>
      </c>
      <c r="I220" s="40" t="str">
        <f t="shared" ca="1" si="40"/>
        <v/>
      </c>
      <c r="J220" s="82"/>
      <c r="K220" s="82"/>
      <c r="M220" s="78" t="str">
        <f ca="1">IF(N220&lt;=$B$9,IF(N220&lt;$B$10,0,IF(N220=$B$10,SUM($T$6:T220),0)),"")</f>
        <v/>
      </c>
      <c r="N220" s="2" t="str">
        <f t="shared" ca="1" si="43"/>
        <v/>
      </c>
      <c r="O220" s="84" t="str">
        <f t="shared" ca="1" si="48"/>
        <v/>
      </c>
      <c r="P220" s="84" t="str">
        <f t="shared" ca="1" si="49"/>
        <v/>
      </c>
      <c r="Q220" s="41" t="str">
        <f t="shared" ca="1" si="44"/>
        <v/>
      </c>
      <c r="R220" s="81" t="str">
        <f t="shared" ca="1" si="45"/>
        <v/>
      </c>
      <c r="S220" s="15" t="str">
        <f t="shared" ca="1" si="46"/>
        <v/>
      </c>
      <c r="T220" s="80" t="str">
        <f t="shared" ca="1" si="47"/>
        <v/>
      </c>
    </row>
    <row r="221" spans="4:20" x14ac:dyDescent="0.25">
      <c r="D221" s="26"/>
      <c r="E221" s="2" t="str">
        <f t="shared" ca="1" si="41"/>
        <v/>
      </c>
      <c r="F221" s="40" t="str">
        <f t="shared" ca="1" si="42"/>
        <v/>
      </c>
      <c r="G221" s="40" t="str">
        <f t="shared" ca="1" si="38"/>
        <v/>
      </c>
      <c r="H221" s="41" t="str">
        <f t="shared" ca="1" si="39"/>
        <v/>
      </c>
      <c r="I221" s="40" t="str">
        <f t="shared" ca="1" si="40"/>
        <v/>
      </c>
      <c r="J221" s="82"/>
      <c r="K221" s="82"/>
      <c r="M221" s="78" t="str">
        <f ca="1">IF(N221&lt;=$B$9,IF(N221&lt;$B$10,0,IF(N221=$B$10,SUM($T$6:T221),0)),"")</f>
        <v/>
      </c>
      <c r="N221" s="2" t="str">
        <f t="shared" ca="1" si="43"/>
        <v/>
      </c>
      <c r="O221" s="84" t="str">
        <f t="shared" ca="1" si="48"/>
        <v/>
      </c>
      <c r="P221" s="84" t="str">
        <f t="shared" ca="1" si="49"/>
        <v/>
      </c>
      <c r="Q221" s="41" t="str">
        <f t="shared" ca="1" si="44"/>
        <v/>
      </c>
      <c r="R221" s="81" t="str">
        <f t="shared" ca="1" si="45"/>
        <v/>
      </c>
      <c r="S221" s="15" t="str">
        <f t="shared" ca="1" si="46"/>
        <v/>
      </c>
      <c r="T221" s="80" t="str">
        <f t="shared" ca="1" si="47"/>
        <v/>
      </c>
    </row>
    <row r="222" spans="4:20" x14ac:dyDescent="0.25">
      <c r="D222" s="26"/>
      <c r="E222" s="2" t="str">
        <f t="shared" ca="1" si="41"/>
        <v/>
      </c>
      <c r="F222" s="40" t="str">
        <f t="shared" ca="1" si="42"/>
        <v/>
      </c>
      <c r="G222" s="40" t="str">
        <f t="shared" ca="1" si="38"/>
        <v/>
      </c>
      <c r="H222" s="41" t="str">
        <f t="shared" ca="1" si="39"/>
        <v/>
      </c>
      <c r="I222" s="40" t="str">
        <f t="shared" ca="1" si="40"/>
        <v/>
      </c>
      <c r="J222" s="82"/>
      <c r="K222" s="82"/>
      <c r="M222" s="78" t="str">
        <f ca="1">IF(N222&lt;=$B$9,IF(N222&lt;$B$10,0,IF(N222=$B$10,SUM($T$6:T222),0)),"")</f>
        <v/>
      </c>
      <c r="N222" s="2" t="str">
        <f t="shared" ca="1" si="43"/>
        <v/>
      </c>
      <c r="O222" s="84" t="str">
        <f t="shared" ca="1" si="48"/>
        <v/>
      </c>
      <c r="P222" s="84" t="str">
        <f t="shared" ca="1" si="49"/>
        <v/>
      </c>
      <c r="Q222" s="41" t="str">
        <f t="shared" ca="1" si="44"/>
        <v/>
      </c>
      <c r="R222" s="81" t="str">
        <f t="shared" ca="1" si="45"/>
        <v/>
      </c>
      <c r="S222" s="15" t="str">
        <f t="shared" ca="1" si="46"/>
        <v/>
      </c>
      <c r="T222" s="80" t="str">
        <f t="shared" ca="1" si="47"/>
        <v/>
      </c>
    </row>
    <row r="223" spans="4:20" x14ac:dyDescent="0.25">
      <c r="D223" s="26"/>
      <c r="E223" s="2" t="str">
        <f t="shared" ca="1" si="41"/>
        <v/>
      </c>
      <c r="F223" s="40" t="str">
        <f t="shared" ca="1" si="42"/>
        <v/>
      </c>
      <c r="G223" s="40" t="str">
        <f t="shared" ca="1" si="38"/>
        <v/>
      </c>
      <c r="H223" s="41" t="str">
        <f t="shared" ca="1" si="39"/>
        <v/>
      </c>
      <c r="I223" s="40" t="str">
        <f t="shared" ca="1" si="40"/>
        <v/>
      </c>
      <c r="J223" s="82"/>
      <c r="K223" s="82"/>
      <c r="M223" s="78" t="str">
        <f ca="1">IF(N223&lt;=$B$9,IF(N223&lt;$B$10,0,IF(N223=$B$10,SUM($T$6:T223),0)),"")</f>
        <v/>
      </c>
      <c r="N223" s="2" t="str">
        <f t="shared" ca="1" si="43"/>
        <v/>
      </c>
      <c r="O223" s="84" t="str">
        <f t="shared" ca="1" si="48"/>
        <v/>
      </c>
      <c r="P223" s="84" t="str">
        <f t="shared" ca="1" si="49"/>
        <v/>
      </c>
      <c r="Q223" s="41" t="str">
        <f t="shared" ca="1" si="44"/>
        <v/>
      </c>
      <c r="R223" s="81" t="str">
        <f t="shared" ca="1" si="45"/>
        <v/>
      </c>
      <c r="S223" s="15" t="str">
        <f t="shared" ca="1" si="46"/>
        <v/>
      </c>
      <c r="T223" s="80" t="str">
        <f t="shared" ca="1" si="47"/>
        <v/>
      </c>
    </row>
    <row r="224" spans="4:20" x14ac:dyDescent="0.25">
      <c r="D224" s="26"/>
      <c r="E224" s="2" t="str">
        <f t="shared" ca="1" si="41"/>
        <v/>
      </c>
      <c r="F224" s="40" t="str">
        <f t="shared" ca="1" si="42"/>
        <v/>
      </c>
      <c r="G224" s="40" t="str">
        <f t="shared" ca="1" si="38"/>
        <v/>
      </c>
      <c r="H224" s="41" t="str">
        <f t="shared" ca="1" si="39"/>
        <v/>
      </c>
      <c r="I224" s="40" t="str">
        <f t="shared" ca="1" si="40"/>
        <v/>
      </c>
      <c r="J224" s="82"/>
      <c r="K224" s="82"/>
      <c r="M224" s="78" t="str">
        <f ca="1">IF(N224&lt;=$B$9,IF(N224&lt;$B$10,0,IF(N224=$B$10,SUM($T$6:T224),0)),"")</f>
        <v/>
      </c>
      <c r="N224" s="2" t="str">
        <f t="shared" ca="1" si="43"/>
        <v/>
      </c>
      <c r="O224" s="84" t="str">
        <f t="shared" ca="1" si="48"/>
        <v/>
      </c>
      <c r="P224" s="84" t="str">
        <f t="shared" ca="1" si="49"/>
        <v/>
      </c>
      <c r="Q224" s="41" t="str">
        <f t="shared" ca="1" si="44"/>
        <v/>
      </c>
      <c r="R224" s="81" t="str">
        <f t="shared" ca="1" si="45"/>
        <v/>
      </c>
      <c r="S224" s="15" t="str">
        <f t="shared" ca="1" si="46"/>
        <v/>
      </c>
      <c r="T224" s="80" t="str">
        <f t="shared" ca="1" si="47"/>
        <v/>
      </c>
    </row>
    <row r="225" spans="4:20" x14ac:dyDescent="0.25">
      <c r="D225" s="26"/>
      <c r="E225" s="2" t="str">
        <f t="shared" ca="1" si="41"/>
        <v/>
      </c>
      <c r="F225" s="40" t="str">
        <f t="shared" ca="1" si="42"/>
        <v/>
      </c>
      <c r="G225" s="40" t="str">
        <f t="shared" ca="1" si="38"/>
        <v/>
      </c>
      <c r="H225" s="41" t="str">
        <f t="shared" ca="1" si="39"/>
        <v/>
      </c>
      <c r="I225" s="40" t="str">
        <f t="shared" ca="1" si="40"/>
        <v/>
      </c>
      <c r="J225" s="82"/>
      <c r="K225" s="82"/>
      <c r="M225" s="78" t="str">
        <f ca="1">IF(N225&lt;=$B$9,IF(N225&lt;$B$10,0,IF(N225=$B$10,SUM($T$6:T225),0)),"")</f>
        <v/>
      </c>
      <c r="N225" s="2" t="str">
        <f t="shared" ca="1" si="43"/>
        <v/>
      </c>
      <c r="O225" s="84" t="str">
        <f t="shared" ca="1" si="48"/>
        <v/>
      </c>
      <c r="P225" s="84" t="str">
        <f t="shared" ca="1" si="49"/>
        <v/>
      </c>
      <c r="Q225" s="41" t="str">
        <f t="shared" ca="1" si="44"/>
        <v/>
      </c>
      <c r="R225" s="81" t="str">
        <f t="shared" ca="1" si="45"/>
        <v/>
      </c>
      <c r="S225" s="15" t="str">
        <f t="shared" ca="1" si="46"/>
        <v/>
      </c>
      <c r="T225" s="80" t="str">
        <f t="shared" ca="1" si="47"/>
        <v/>
      </c>
    </row>
    <row r="226" spans="4:20" x14ac:dyDescent="0.25">
      <c r="D226" s="26"/>
      <c r="E226" s="2" t="str">
        <f t="shared" ca="1" si="41"/>
        <v/>
      </c>
      <c r="F226" s="40" t="str">
        <f t="shared" ca="1" si="42"/>
        <v/>
      </c>
      <c r="G226" s="40" t="str">
        <f t="shared" ca="1" si="38"/>
        <v/>
      </c>
      <c r="H226" s="41" t="str">
        <f t="shared" ca="1" si="39"/>
        <v/>
      </c>
      <c r="I226" s="40" t="str">
        <f t="shared" ca="1" si="40"/>
        <v/>
      </c>
      <c r="J226" s="82"/>
      <c r="K226" s="82"/>
      <c r="M226" s="78" t="str">
        <f ca="1">IF(N226&lt;=$B$9,IF(N226&lt;$B$10,0,IF(N226=$B$10,SUM($T$6:T226),0)),"")</f>
        <v/>
      </c>
      <c r="N226" s="2" t="str">
        <f t="shared" ca="1" si="43"/>
        <v/>
      </c>
      <c r="O226" s="84" t="str">
        <f t="shared" ca="1" si="48"/>
        <v/>
      </c>
      <c r="P226" s="84" t="str">
        <f t="shared" ca="1" si="49"/>
        <v/>
      </c>
      <c r="Q226" s="41" t="str">
        <f t="shared" ca="1" si="44"/>
        <v/>
      </c>
      <c r="R226" s="81" t="str">
        <f t="shared" ca="1" si="45"/>
        <v/>
      </c>
      <c r="S226" s="15" t="str">
        <f t="shared" ca="1" si="46"/>
        <v/>
      </c>
      <c r="T226" s="80" t="str">
        <f t="shared" ca="1" si="47"/>
        <v/>
      </c>
    </row>
    <row r="227" spans="4:20" x14ac:dyDescent="0.25">
      <c r="D227" s="26"/>
      <c r="E227" s="2" t="str">
        <f t="shared" ca="1" si="41"/>
        <v/>
      </c>
      <c r="F227" s="40" t="str">
        <f t="shared" ca="1" si="42"/>
        <v/>
      </c>
      <c r="G227" s="40" t="str">
        <f t="shared" ca="1" si="38"/>
        <v/>
      </c>
      <c r="H227" s="41" t="str">
        <f t="shared" ca="1" si="39"/>
        <v/>
      </c>
      <c r="I227" s="40" t="str">
        <f t="shared" ca="1" si="40"/>
        <v/>
      </c>
      <c r="J227" s="82"/>
      <c r="K227" s="82"/>
      <c r="M227" s="78" t="str">
        <f ca="1">IF(N227&lt;=$B$9,IF(N227&lt;$B$10,0,IF(N227=$B$10,SUM($T$6:T227),0)),"")</f>
        <v/>
      </c>
      <c r="N227" s="2" t="str">
        <f t="shared" ca="1" si="43"/>
        <v/>
      </c>
      <c r="O227" s="84" t="str">
        <f t="shared" ca="1" si="48"/>
        <v/>
      </c>
      <c r="P227" s="84" t="str">
        <f t="shared" ca="1" si="49"/>
        <v/>
      </c>
      <c r="Q227" s="41" t="str">
        <f t="shared" ca="1" si="44"/>
        <v/>
      </c>
      <c r="R227" s="81" t="str">
        <f t="shared" ca="1" si="45"/>
        <v/>
      </c>
      <c r="S227" s="15" t="str">
        <f t="shared" ca="1" si="46"/>
        <v/>
      </c>
      <c r="T227" s="80" t="str">
        <f t="shared" ca="1" si="47"/>
        <v/>
      </c>
    </row>
    <row r="228" spans="4:20" x14ac:dyDescent="0.25">
      <c r="D228" s="26"/>
      <c r="E228" s="2" t="str">
        <f t="shared" ca="1" si="41"/>
        <v/>
      </c>
      <c r="F228" s="40" t="str">
        <f t="shared" ca="1" si="42"/>
        <v/>
      </c>
      <c r="G228" s="40" t="str">
        <f t="shared" ca="1" si="38"/>
        <v/>
      </c>
      <c r="H228" s="41" t="str">
        <f t="shared" ca="1" si="39"/>
        <v/>
      </c>
      <c r="I228" s="40" t="str">
        <f t="shared" ca="1" si="40"/>
        <v/>
      </c>
      <c r="J228" s="82"/>
      <c r="K228" s="82"/>
      <c r="M228" s="78" t="str">
        <f ca="1">IF(N228&lt;=$B$9,IF(N228&lt;$B$10,0,IF(N228=$B$10,SUM($T$6:T228),0)),"")</f>
        <v/>
      </c>
      <c r="N228" s="2" t="str">
        <f t="shared" ca="1" si="43"/>
        <v/>
      </c>
      <c r="O228" s="84" t="str">
        <f t="shared" ca="1" si="48"/>
        <v/>
      </c>
      <c r="P228" s="84" t="str">
        <f t="shared" ca="1" si="49"/>
        <v/>
      </c>
      <c r="Q228" s="41" t="str">
        <f t="shared" ca="1" si="44"/>
        <v/>
      </c>
      <c r="R228" s="81" t="str">
        <f t="shared" ca="1" si="45"/>
        <v/>
      </c>
      <c r="S228" s="15" t="str">
        <f t="shared" ca="1" si="46"/>
        <v/>
      </c>
      <c r="T228" s="80" t="str">
        <f t="shared" ca="1" si="47"/>
        <v/>
      </c>
    </row>
    <row r="229" spans="4:20" x14ac:dyDescent="0.25">
      <c r="D229" s="26"/>
      <c r="E229" s="2" t="str">
        <f t="shared" ca="1" si="41"/>
        <v/>
      </c>
      <c r="F229" s="40" t="str">
        <f t="shared" ca="1" si="42"/>
        <v/>
      </c>
      <c r="G229" s="40" t="str">
        <f t="shared" ca="1" si="38"/>
        <v/>
      </c>
      <c r="H229" s="41" t="str">
        <f t="shared" ca="1" si="39"/>
        <v/>
      </c>
      <c r="I229" s="40" t="str">
        <f t="shared" ca="1" si="40"/>
        <v/>
      </c>
      <c r="J229" s="82"/>
      <c r="K229" s="82"/>
      <c r="M229" s="78" t="str">
        <f ca="1">IF(N229&lt;=$B$9,IF(N229&lt;$B$10,0,IF(N229=$B$10,SUM($T$6:T229),0)),"")</f>
        <v/>
      </c>
      <c r="N229" s="2" t="str">
        <f t="shared" ca="1" si="43"/>
        <v/>
      </c>
      <c r="O229" s="84" t="str">
        <f t="shared" ca="1" si="48"/>
        <v/>
      </c>
      <c r="P229" s="84" t="str">
        <f t="shared" ca="1" si="49"/>
        <v/>
      </c>
      <c r="Q229" s="41" t="str">
        <f t="shared" ca="1" si="44"/>
        <v/>
      </c>
      <c r="R229" s="81" t="str">
        <f t="shared" ca="1" si="45"/>
        <v/>
      </c>
      <c r="S229" s="15" t="str">
        <f t="shared" ca="1" si="46"/>
        <v/>
      </c>
      <c r="T229" s="80" t="str">
        <f t="shared" ca="1" si="47"/>
        <v/>
      </c>
    </row>
    <row r="230" spans="4:20" x14ac:dyDescent="0.25">
      <c r="D230" s="26"/>
      <c r="E230" s="2" t="str">
        <f t="shared" ca="1" si="41"/>
        <v/>
      </c>
      <c r="F230" s="40" t="str">
        <f t="shared" ca="1" si="42"/>
        <v/>
      </c>
      <c r="G230" s="40" t="str">
        <f t="shared" ca="1" si="38"/>
        <v/>
      </c>
      <c r="H230" s="41" t="str">
        <f t="shared" ca="1" si="39"/>
        <v/>
      </c>
      <c r="I230" s="40" t="str">
        <f t="shared" ca="1" si="40"/>
        <v/>
      </c>
      <c r="J230" s="82"/>
      <c r="K230" s="82"/>
      <c r="M230" s="78" t="str">
        <f ca="1">IF(N230&lt;=$B$9,IF(N230&lt;$B$10,0,IF(N230=$B$10,SUM($T$6:T230),0)),"")</f>
        <v/>
      </c>
      <c r="N230" s="2" t="str">
        <f t="shared" ca="1" si="43"/>
        <v/>
      </c>
      <c r="O230" s="84" t="str">
        <f t="shared" ca="1" si="48"/>
        <v/>
      </c>
      <c r="P230" s="84" t="str">
        <f t="shared" ca="1" si="49"/>
        <v/>
      </c>
      <c r="Q230" s="41" t="str">
        <f t="shared" ca="1" si="44"/>
        <v/>
      </c>
      <c r="R230" s="81" t="str">
        <f t="shared" ca="1" si="45"/>
        <v/>
      </c>
      <c r="S230" s="15" t="str">
        <f t="shared" ca="1" si="46"/>
        <v/>
      </c>
      <c r="T230" s="80" t="str">
        <f t="shared" ca="1" si="47"/>
        <v/>
      </c>
    </row>
    <row r="231" spans="4:20" x14ac:dyDescent="0.25">
      <c r="D231" s="26"/>
      <c r="E231" s="2" t="str">
        <f t="shared" ca="1" si="41"/>
        <v/>
      </c>
      <c r="F231" s="40" t="str">
        <f t="shared" ca="1" si="42"/>
        <v/>
      </c>
      <c r="G231" s="40" t="str">
        <f t="shared" ca="1" si="38"/>
        <v/>
      </c>
      <c r="H231" s="41" t="str">
        <f t="shared" ca="1" si="39"/>
        <v/>
      </c>
      <c r="I231" s="40" t="str">
        <f t="shared" ca="1" si="40"/>
        <v/>
      </c>
      <c r="J231" s="82"/>
      <c r="K231" s="82"/>
      <c r="M231" s="78" t="str">
        <f ca="1">IF(N231&lt;=$B$9,IF(N231&lt;$B$10,0,IF(N231=$B$10,SUM($T$6:T231),0)),"")</f>
        <v/>
      </c>
      <c r="N231" s="2" t="str">
        <f t="shared" ca="1" si="43"/>
        <v/>
      </c>
      <c r="O231" s="84" t="str">
        <f t="shared" ca="1" si="48"/>
        <v/>
      </c>
      <c r="P231" s="84" t="str">
        <f t="shared" ca="1" si="49"/>
        <v/>
      </c>
      <c r="Q231" s="41" t="str">
        <f t="shared" ca="1" si="44"/>
        <v/>
      </c>
      <c r="R231" s="81" t="str">
        <f t="shared" ca="1" si="45"/>
        <v/>
      </c>
      <c r="S231" s="15" t="str">
        <f t="shared" ca="1" si="46"/>
        <v/>
      </c>
      <c r="T231" s="80" t="str">
        <f t="shared" ca="1" si="47"/>
        <v/>
      </c>
    </row>
    <row r="232" spans="4:20" x14ac:dyDescent="0.25">
      <c r="D232" s="26"/>
      <c r="E232" s="2" t="str">
        <f t="shared" ca="1" si="41"/>
        <v/>
      </c>
      <c r="F232" s="40" t="str">
        <f t="shared" ca="1" si="42"/>
        <v/>
      </c>
      <c r="G232" s="40" t="str">
        <f t="shared" ca="1" si="38"/>
        <v/>
      </c>
      <c r="H232" s="41" t="str">
        <f t="shared" ca="1" si="39"/>
        <v/>
      </c>
      <c r="I232" s="40" t="str">
        <f t="shared" ca="1" si="40"/>
        <v/>
      </c>
      <c r="J232" s="82"/>
      <c r="K232" s="82"/>
      <c r="M232" s="78" t="str">
        <f ca="1">IF(N232&lt;=$B$9,IF(N232&lt;$B$10,0,IF(N232=$B$10,SUM($T$6:T232),0)),"")</f>
        <v/>
      </c>
      <c r="N232" s="2" t="str">
        <f t="shared" ca="1" si="43"/>
        <v/>
      </c>
      <c r="O232" s="84" t="str">
        <f t="shared" ca="1" si="48"/>
        <v/>
      </c>
      <c r="P232" s="84" t="str">
        <f t="shared" ca="1" si="49"/>
        <v/>
      </c>
      <c r="Q232" s="41" t="str">
        <f t="shared" ca="1" si="44"/>
        <v/>
      </c>
      <c r="R232" s="81" t="str">
        <f t="shared" ca="1" si="45"/>
        <v/>
      </c>
      <c r="S232" s="15" t="str">
        <f t="shared" ca="1" si="46"/>
        <v/>
      </c>
      <c r="T232" s="80" t="str">
        <f t="shared" ca="1" si="47"/>
        <v/>
      </c>
    </row>
    <row r="233" spans="4:20" x14ac:dyDescent="0.25">
      <c r="D233" s="26"/>
      <c r="E233" s="2" t="str">
        <f t="shared" ca="1" si="41"/>
        <v/>
      </c>
      <c r="F233" s="40" t="str">
        <f t="shared" ca="1" si="42"/>
        <v/>
      </c>
      <c r="G233" s="40" t="str">
        <f t="shared" ca="1" si="38"/>
        <v/>
      </c>
      <c r="H233" s="41" t="str">
        <f t="shared" ca="1" si="39"/>
        <v/>
      </c>
      <c r="I233" s="40" t="str">
        <f t="shared" ca="1" si="40"/>
        <v/>
      </c>
      <c r="J233" s="82"/>
      <c r="K233" s="82"/>
      <c r="M233" s="78" t="str">
        <f ca="1">IF(N233&lt;=$B$9,IF(N233&lt;$B$10,0,IF(N233=$B$10,SUM($T$6:T233),0)),"")</f>
        <v/>
      </c>
      <c r="N233" s="2" t="str">
        <f t="shared" ca="1" si="43"/>
        <v/>
      </c>
      <c r="O233" s="84" t="str">
        <f t="shared" ca="1" si="48"/>
        <v/>
      </c>
      <c r="P233" s="84" t="str">
        <f t="shared" ca="1" si="49"/>
        <v/>
      </c>
      <c r="Q233" s="41" t="str">
        <f t="shared" ca="1" si="44"/>
        <v/>
      </c>
      <c r="R233" s="81" t="str">
        <f t="shared" ca="1" si="45"/>
        <v/>
      </c>
      <c r="S233" s="15" t="str">
        <f t="shared" ca="1" si="46"/>
        <v/>
      </c>
      <c r="T233" s="80" t="str">
        <f t="shared" ca="1" si="47"/>
        <v/>
      </c>
    </row>
    <row r="234" spans="4:20" x14ac:dyDescent="0.25">
      <c r="D234" s="26"/>
      <c r="E234" s="2" t="str">
        <f t="shared" ca="1" si="41"/>
        <v/>
      </c>
      <c r="F234" s="40" t="str">
        <f t="shared" ca="1" si="42"/>
        <v/>
      </c>
      <c r="G234" s="40" t="str">
        <f t="shared" ca="1" si="38"/>
        <v/>
      </c>
      <c r="H234" s="41" t="str">
        <f t="shared" ca="1" si="39"/>
        <v/>
      </c>
      <c r="I234" s="40" t="str">
        <f t="shared" ca="1" si="40"/>
        <v/>
      </c>
      <c r="J234" s="82"/>
      <c r="K234" s="82"/>
      <c r="M234" s="78" t="str">
        <f ca="1">IF(N234&lt;=$B$9,IF(N234&lt;$B$10,0,IF(N234=$B$10,SUM($T$6:T234),0)),"")</f>
        <v/>
      </c>
      <c r="N234" s="2" t="str">
        <f t="shared" ca="1" si="43"/>
        <v/>
      </c>
      <c r="O234" s="84" t="str">
        <f t="shared" ca="1" si="48"/>
        <v/>
      </c>
      <c r="P234" s="84" t="str">
        <f t="shared" ca="1" si="49"/>
        <v/>
      </c>
      <c r="Q234" s="41" t="str">
        <f t="shared" ca="1" si="44"/>
        <v/>
      </c>
      <c r="R234" s="81" t="str">
        <f t="shared" ca="1" si="45"/>
        <v/>
      </c>
      <c r="S234" s="15" t="str">
        <f t="shared" ca="1" si="46"/>
        <v/>
      </c>
      <c r="T234" s="80" t="str">
        <f t="shared" ca="1" si="47"/>
        <v/>
      </c>
    </row>
    <row r="235" spans="4:20" x14ac:dyDescent="0.25">
      <c r="D235" s="26"/>
      <c r="E235" s="2" t="str">
        <f t="shared" ca="1" si="41"/>
        <v/>
      </c>
      <c r="F235" s="40" t="str">
        <f t="shared" ca="1" si="42"/>
        <v/>
      </c>
      <c r="G235" s="40" t="str">
        <f t="shared" ca="1" si="38"/>
        <v/>
      </c>
      <c r="H235" s="41" t="str">
        <f t="shared" ca="1" si="39"/>
        <v/>
      </c>
      <c r="I235" s="40" t="str">
        <f t="shared" ca="1" si="40"/>
        <v/>
      </c>
      <c r="J235" s="82"/>
      <c r="K235" s="82"/>
      <c r="M235" s="78" t="str">
        <f ca="1">IF(N235&lt;=$B$9,IF(N235&lt;$B$10,0,IF(N235=$B$10,SUM($T$6:T235),0)),"")</f>
        <v/>
      </c>
      <c r="N235" s="2" t="str">
        <f t="shared" ca="1" si="43"/>
        <v/>
      </c>
      <c r="O235" s="84" t="str">
        <f t="shared" ca="1" si="48"/>
        <v/>
      </c>
      <c r="P235" s="84" t="str">
        <f t="shared" ca="1" si="49"/>
        <v/>
      </c>
      <c r="Q235" s="41" t="str">
        <f t="shared" ca="1" si="44"/>
        <v/>
      </c>
      <c r="R235" s="81" t="str">
        <f t="shared" ca="1" si="45"/>
        <v/>
      </c>
      <c r="S235" s="15" t="str">
        <f t="shared" ca="1" si="46"/>
        <v/>
      </c>
      <c r="T235" s="80" t="str">
        <f t="shared" ca="1" si="47"/>
        <v/>
      </c>
    </row>
    <row r="236" spans="4:20" x14ac:dyDescent="0.25">
      <c r="D236" s="26"/>
      <c r="E236" s="2" t="str">
        <f t="shared" ca="1" si="41"/>
        <v/>
      </c>
      <c r="F236" s="40" t="str">
        <f t="shared" ca="1" si="42"/>
        <v/>
      </c>
      <c r="G236" s="40" t="str">
        <f t="shared" ca="1" si="38"/>
        <v/>
      </c>
      <c r="H236" s="41" t="str">
        <f t="shared" ca="1" si="39"/>
        <v/>
      </c>
      <c r="I236" s="40" t="str">
        <f t="shared" ca="1" si="40"/>
        <v/>
      </c>
      <c r="J236" s="82"/>
      <c r="K236" s="82"/>
      <c r="M236" s="78" t="str">
        <f ca="1">IF(N236&lt;=$B$9,IF(N236&lt;$B$10,0,IF(N236=$B$10,SUM($T$6:T236),0)),"")</f>
        <v/>
      </c>
      <c r="N236" s="2" t="str">
        <f t="shared" ca="1" si="43"/>
        <v/>
      </c>
      <c r="O236" s="84" t="str">
        <f t="shared" ca="1" si="48"/>
        <v/>
      </c>
      <c r="P236" s="84" t="str">
        <f t="shared" ca="1" si="49"/>
        <v/>
      </c>
      <c r="Q236" s="41" t="str">
        <f t="shared" ca="1" si="44"/>
        <v/>
      </c>
      <c r="R236" s="81" t="str">
        <f t="shared" ca="1" si="45"/>
        <v/>
      </c>
      <c r="S236" s="15" t="str">
        <f t="shared" ca="1" si="46"/>
        <v/>
      </c>
      <c r="T236" s="80" t="str">
        <f t="shared" ca="1" si="47"/>
        <v/>
      </c>
    </row>
    <row r="237" spans="4:20" x14ac:dyDescent="0.25">
      <c r="D237" s="26"/>
      <c r="E237" s="2" t="str">
        <f t="shared" ca="1" si="41"/>
        <v/>
      </c>
      <c r="F237" s="40" t="str">
        <f t="shared" ca="1" si="42"/>
        <v/>
      </c>
      <c r="G237" s="40" t="str">
        <f t="shared" ca="1" si="38"/>
        <v/>
      </c>
      <c r="H237" s="41" t="str">
        <f t="shared" ca="1" si="39"/>
        <v/>
      </c>
      <c r="I237" s="40" t="str">
        <f t="shared" ca="1" si="40"/>
        <v/>
      </c>
      <c r="J237" s="82"/>
      <c r="K237" s="82"/>
      <c r="M237" s="78" t="str">
        <f ca="1">IF(N237&lt;=$B$9,IF(N237&lt;$B$10,0,IF(N237=$B$10,SUM($T$6:T237),0)),"")</f>
        <v/>
      </c>
      <c r="N237" s="2" t="str">
        <f t="shared" ca="1" si="43"/>
        <v/>
      </c>
      <c r="O237" s="84" t="str">
        <f t="shared" ca="1" si="48"/>
        <v/>
      </c>
      <c r="P237" s="84" t="str">
        <f t="shared" ca="1" si="49"/>
        <v/>
      </c>
      <c r="Q237" s="41" t="str">
        <f t="shared" ca="1" si="44"/>
        <v/>
      </c>
      <c r="R237" s="81" t="str">
        <f t="shared" ca="1" si="45"/>
        <v/>
      </c>
      <c r="S237" s="15" t="str">
        <f t="shared" ca="1" si="46"/>
        <v/>
      </c>
      <c r="T237" s="80" t="str">
        <f t="shared" ca="1" si="47"/>
        <v/>
      </c>
    </row>
    <row r="238" spans="4:20" x14ac:dyDescent="0.25">
      <c r="D238" s="26"/>
      <c r="E238" s="2" t="str">
        <f t="shared" ca="1" si="41"/>
        <v/>
      </c>
      <c r="F238" s="40" t="str">
        <f t="shared" ca="1" si="42"/>
        <v/>
      </c>
      <c r="G238" s="40" t="str">
        <f t="shared" ca="1" si="38"/>
        <v/>
      </c>
      <c r="H238" s="41" t="str">
        <f t="shared" ca="1" si="39"/>
        <v/>
      </c>
      <c r="I238" s="40" t="str">
        <f t="shared" ca="1" si="40"/>
        <v/>
      </c>
      <c r="J238" s="82"/>
      <c r="K238" s="82"/>
      <c r="M238" s="78" t="str">
        <f ca="1">IF(N238&lt;=$B$9,IF(N238&lt;$B$10,0,IF(N238=$B$10,SUM($T$6:T238),0)),"")</f>
        <v/>
      </c>
      <c r="N238" s="2" t="str">
        <f t="shared" ca="1" si="43"/>
        <v/>
      </c>
      <c r="O238" s="84" t="str">
        <f t="shared" ca="1" si="48"/>
        <v/>
      </c>
      <c r="P238" s="84" t="str">
        <f t="shared" ca="1" si="49"/>
        <v/>
      </c>
      <c r="Q238" s="41" t="str">
        <f t="shared" ca="1" si="44"/>
        <v/>
      </c>
      <c r="R238" s="81" t="str">
        <f t="shared" ca="1" si="45"/>
        <v/>
      </c>
      <c r="S238" s="15" t="str">
        <f t="shared" ca="1" si="46"/>
        <v/>
      </c>
      <c r="T238" s="80" t="str">
        <f t="shared" ca="1" si="47"/>
        <v/>
      </c>
    </row>
    <row r="239" spans="4:20" x14ac:dyDescent="0.25">
      <c r="D239" s="26"/>
      <c r="E239" s="2" t="str">
        <f t="shared" ca="1" si="41"/>
        <v/>
      </c>
      <c r="F239" s="40" t="str">
        <f t="shared" ca="1" si="42"/>
        <v/>
      </c>
      <c r="G239" s="40" t="str">
        <f t="shared" ca="1" si="38"/>
        <v/>
      </c>
      <c r="H239" s="41" t="str">
        <f t="shared" ca="1" si="39"/>
        <v/>
      </c>
      <c r="I239" s="40" t="str">
        <f t="shared" ca="1" si="40"/>
        <v/>
      </c>
      <c r="J239" s="82"/>
      <c r="K239" s="82"/>
      <c r="M239" s="78" t="str">
        <f ca="1">IF(N239&lt;=$B$9,IF(N239&lt;$B$10,0,IF(N239=$B$10,SUM($T$6:T239),0)),"")</f>
        <v/>
      </c>
      <c r="N239" s="2" t="str">
        <f t="shared" ca="1" si="43"/>
        <v/>
      </c>
      <c r="O239" s="84" t="str">
        <f t="shared" ca="1" si="48"/>
        <v/>
      </c>
      <c r="P239" s="84" t="str">
        <f t="shared" ca="1" si="49"/>
        <v/>
      </c>
      <c r="Q239" s="41" t="str">
        <f t="shared" ca="1" si="44"/>
        <v/>
      </c>
      <c r="R239" s="81" t="str">
        <f t="shared" ca="1" si="45"/>
        <v/>
      </c>
      <c r="S239" s="15" t="str">
        <f t="shared" ca="1" si="46"/>
        <v/>
      </c>
      <c r="T239" s="80" t="str">
        <f t="shared" ca="1" si="47"/>
        <v/>
      </c>
    </row>
    <row r="240" spans="4:20" x14ac:dyDescent="0.25">
      <c r="D240" s="26"/>
      <c r="E240" s="2" t="str">
        <f t="shared" ca="1" si="41"/>
        <v/>
      </c>
      <c r="F240" s="40" t="str">
        <f t="shared" ca="1" si="42"/>
        <v/>
      </c>
      <c r="G240" s="40" t="str">
        <f t="shared" ca="1" si="38"/>
        <v/>
      </c>
      <c r="H240" s="41" t="str">
        <f t="shared" ca="1" si="39"/>
        <v/>
      </c>
      <c r="I240" s="40" t="str">
        <f t="shared" ca="1" si="40"/>
        <v/>
      </c>
      <c r="J240" s="82"/>
      <c r="K240" s="82"/>
      <c r="M240" s="78" t="str">
        <f ca="1">IF(N240&lt;=$B$9,IF(N240&lt;$B$10,0,IF(N240=$B$10,SUM($T$6:T240),0)),"")</f>
        <v/>
      </c>
      <c r="N240" s="2" t="str">
        <f t="shared" ca="1" si="43"/>
        <v/>
      </c>
      <c r="O240" s="84" t="str">
        <f t="shared" ca="1" si="48"/>
        <v/>
      </c>
      <c r="P240" s="84" t="str">
        <f t="shared" ca="1" si="49"/>
        <v/>
      </c>
      <c r="Q240" s="41" t="str">
        <f t="shared" ca="1" si="44"/>
        <v/>
      </c>
      <c r="R240" s="81" t="str">
        <f t="shared" ca="1" si="45"/>
        <v/>
      </c>
      <c r="S240" s="15" t="str">
        <f t="shared" ca="1" si="46"/>
        <v/>
      </c>
      <c r="T240" s="80" t="str">
        <f t="shared" ca="1" si="47"/>
        <v/>
      </c>
    </row>
    <row r="241" spans="4:20" x14ac:dyDescent="0.25">
      <c r="D241" s="26"/>
      <c r="E241" s="2" t="str">
        <f t="shared" ca="1" si="41"/>
        <v/>
      </c>
      <c r="F241" s="40" t="str">
        <f t="shared" ca="1" si="42"/>
        <v/>
      </c>
      <c r="G241" s="40" t="str">
        <f t="shared" ca="1" si="38"/>
        <v/>
      </c>
      <c r="H241" s="41" t="str">
        <f t="shared" ca="1" si="39"/>
        <v/>
      </c>
      <c r="I241" s="40" t="str">
        <f t="shared" ca="1" si="40"/>
        <v/>
      </c>
      <c r="J241" s="82"/>
      <c r="K241" s="82"/>
      <c r="M241" s="78" t="str">
        <f ca="1">IF(N241&lt;=$B$9,IF(N241&lt;$B$10,0,IF(N241=$B$10,SUM($T$6:T241),0)),"")</f>
        <v/>
      </c>
      <c r="N241" s="2" t="str">
        <f t="shared" ca="1" si="43"/>
        <v/>
      </c>
      <c r="O241" s="84" t="str">
        <f t="shared" ca="1" si="48"/>
        <v/>
      </c>
      <c r="P241" s="84" t="str">
        <f t="shared" ca="1" si="49"/>
        <v/>
      </c>
      <c r="Q241" s="41" t="str">
        <f t="shared" ca="1" si="44"/>
        <v/>
      </c>
      <c r="R241" s="81" t="str">
        <f t="shared" ca="1" si="45"/>
        <v/>
      </c>
      <c r="S241" s="15" t="str">
        <f t="shared" ca="1" si="46"/>
        <v/>
      </c>
      <c r="T241" s="80" t="str">
        <f t="shared" ca="1" si="47"/>
        <v/>
      </c>
    </row>
    <row r="242" spans="4:20" x14ac:dyDescent="0.25">
      <c r="D242" s="26"/>
      <c r="E242" s="2" t="str">
        <f t="shared" ca="1" si="41"/>
        <v/>
      </c>
      <c r="F242" s="40" t="str">
        <f t="shared" ca="1" si="42"/>
        <v/>
      </c>
      <c r="G242" s="40" t="str">
        <f t="shared" ca="1" si="38"/>
        <v/>
      </c>
      <c r="H242" s="41" t="str">
        <f t="shared" ca="1" si="39"/>
        <v/>
      </c>
      <c r="I242" s="40" t="str">
        <f t="shared" ca="1" si="40"/>
        <v/>
      </c>
      <c r="J242" s="82"/>
      <c r="K242" s="82"/>
      <c r="M242" s="78" t="str">
        <f ca="1">IF(N242&lt;=$B$9,IF(N242&lt;$B$10,0,IF(N242=$B$10,SUM($T$6:T242),0)),"")</f>
        <v/>
      </c>
      <c r="N242" s="2" t="str">
        <f t="shared" ca="1" si="43"/>
        <v/>
      </c>
      <c r="O242" s="84" t="str">
        <f t="shared" ca="1" si="48"/>
        <v/>
      </c>
      <c r="P242" s="84" t="str">
        <f t="shared" ca="1" si="49"/>
        <v/>
      </c>
      <c r="Q242" s="41" t="str">
        <f t="shared" ca="1" si="44"/>
        <v/>
      </c>
      <c r="R242" s="81" t="str">
        <f t="shared" ca="1" si="45"/>
        <v/>
      </c>
      <c r="S242" s="15" t="str">
        <f t="shared" ca="1" si="46"/>
        <v/>
      </c>
      <c r="T242" s="80" t="str">
        <f t="shared" ca="1" si="47"/>
        <v/>
      </c>
    </row>
    <row r="243" spans="4:20" x14ac:dyDescent="0.25">
      <c r="D243" s="26"/>
      <c r="E243" s="2" t="str">
        <f t="shared" ca="1" si="41"/>
        <v/>
      </c>
      <c r="F243" s="40" t="str">
        <f t="shared" ca="1" si="42"/>
        <v/>
      </c>
      <c r="G243" s="40" t="str">
        <f t="shared" ca="1" si="38"/>
        <v/>
      </c>
      <c r="H243" s="41" t="str">
        <f t="shared" ca="1" si="39"/>
        <v/>
      </c>
      <c r="I243" s="40" t="str">
        <f t="shared" ca="1" si="40"/>
        <v/>
      </c>
      <c r="J243" s="82"/>
      <c r="K243" s="82"/>
      <c r="M243" s="78" t="str">
        <f ca="1">IF(N243&lt;=$B$9,IF(N243&lt;$B$10,0,IF(N243=$B$10,SUM($T$6:T243),0)),"")</f>
        <v/>
      </c>
      <c r="N243" s="2" t="str">
        <f t="shared" ca="1" si="43"/>
        <v/>
      </c>
      <c r="O243" s="84" t="str">
        <f t="shared" ca="1" si="48"/>
        <v/>
      </c>
      <c r="P243" s="84" t="str">
        <f t="shared" ca="1" si="49"/>
        <v/>
      </c>
      <c r="Q243" s="41" t="str">
        <f t="shared" ca="1" si="44"/>
        <v/>
      </c>
      <c r="R243" s="81" t="str">
        <f t="shared" ca="1" si="45"/>
        <v/>
      </c>
      <c r="S243" s="15" t="str">
        <f t="shared" ca="1" si="46"/>
        <v/>
      </c>
      <c r="T243" s="80" t="str">
        <f t="shared" ca="1" si="47"/>
        <v/>
      </c>
    </row>
    <row r="244" spans="4:20" x14ac:dyDescent="0.25">
      <c r="D244" s="26"/>
      <c r="E244" s="2" t="str">
        <f t="shared" ca="1" si="41"/>
        <v/>
      </c>
      <c r="F244" s="40" t="str">
        <f t="shared" ca="1" si="42"/>
        <v/>
      </c>
      <c r="G244" s="40" t="str">
        <f t="shared" ca="1" si="38"/>
        <v/>
      </c>
      <c r="H244" s="41" t="str">
        <f t="shared" ca="1" si="39"/>
        <v/>
      </c>
      <c r="I244" s="40" t="str">
        <f t="shared" ca="1" si="40"/>
        <v/>
      </c>
      <c r="J244" s="82"/>
      <c r="K244" s="82"/>
      <c r="M244" s="78" t="str">
        <f ca="1">IF(N244&lt;=$B$9,IF(N244&lt;$B$10,0,IF(N244=$B$10,SUM($T$6:T244),0)),"")</f>
        <v/>
      </c>
      <c r="N244" s="2" t="str">
        <f t="shared" ca="1" si="43"/>
        <v/>
      </c>
      <c r="O244" s="84" t="str">
        <f t="shared" ca="1" si="48"/>
        <v/>
      </c>
      <c r="P244" s="84" t="str">
        <f t="shared" ca="1" si="49"/>
        <v/>
      </c>
      <c r="Q244" s="41" t="str">
        <f t="shared" ca="1" si="44"/>
        <v/>
      </c>
      <c r="R244" s="81" t="str">
        <f t="shared" ca="1" si="45"/>
        <v/>
      </c>
      <c r="S244" s="15" t="str">
        <f t="shared" ca="1" si="46"/>
        <v/>
      </c>
      <c r="T244" s="80" t="str">
        <f t="shared" ca="1" si="47"/>
        <v/>
      </c>
    </row>
    <row r="245" spans="4:20" x14ac:dyDescent="0.25">
      <c r="D245" s="26"/>
      <c r="E245" s="2" t="str">
        <f t="shared" ca="1" si="41"/>
        <v/>
      </c>
      <c r="F245" s="40" t="str">
        <f t="shared" ca="1" si="42"/>
        <v/>
      </c>
      <c r="G245" s="40" t="str">
        <f t="shared" ca="1" si="38"/>
        <v/>
      </c>
      <c r="H245" s="41" t="str">
        <f t="shared" ca="1" si="39"/>
        <v/>
      </c>
      <c r="I245" s="40" t="str">
        <f t="shared" ca="1" si="40"/>
        <v/>
      </c>
      <c r="J245" s="82"/>
      <c r="K245" s="82"/>
      <c r="M245" s="78" t="str">
        <f ca="1">IF(N245&lt;=$B$9,IF(N245&lt;$B$10,0,IF(N245=$B$10,SUM($T$6:T245),0)),"")</f>
        <v/>
      </c>
      <c r="N245" s="2" t="str">
        <f t="shared" ca="1" si="43"/>
        <v/>
      </c>
      <c r="O245" s="84" t="str">
        <f t="shared" ca="1" si="48"/>
        <v/>
      </c>
      <c r="P245" s="84" t="str">
        <f t="shared" ca="1" si="49"/>
        <v/>
      </c>
      <c r="Q245" s="41" t="str">
        <f t="shared" ca="1" si="44"/>
        <v/>
      </c>
      <c r="R245" s="81" t="str">
        <f t="shared" ca="1" si="45"/>
        <v/>
      </c>
      <c r="S245" s="15" t="str">
        <f t="shared" ca="1" si="46"/>
        <v/>
      </c>
      <c r="T245" s="80" t="str">
        <f t="shared" ca="1" si="47"/>
        <v/>
      </c>
    </row>
    <row r="246" spans="4:20" x14ac:dyDescent="0.25">
      <c r="D246" s="26"/>
      <c r="E246" s="2" t="str">
        <f t="shared" ca="1" si="41"/>
        <v/>
      </c>
      <c r="F246" s="40" t="str">
        <f t="shared" ca="1" si="42"/>
        <v/>
      </c>
      <c r="G246" s="40" t="str">
        <f t="shared" ca="1" si="38"/>
        <v/>
      </c>
      <c r="H246" s="41" t="str">
        <f t="shared" ca="1" si="39"/>
        <v/>
      </c>
      <c r="I246" s="40" t="str">
        <f t="shared" ca="1" si="40"/>
        <v/>
      </c>
      <c r="J246" s="82"/>
      <c r="K246" s="82"/>
      <c r="M246" s="78" t="str">
        <f ca="1">IF(N246&lt;=$B$9,IF(N246&lt;$B$10,0,IF(N246=$B$10,SUM($T$6:T246),0)),"")</f>
        <v/>
      </c>
      <c r="N246" s="2" t="str">
        <f t="shared" ca="1" si="43"/>
        <v/>
      </c>
      <c r="O246" s="84" t="str">
        <f t="shared" ca="1" si="48"/>
        <v/>
      </c>
      <c r="P246" s="84" t="str">
        <f t="shared" ca="1" si="49"/>
        <v/>
      </c>
      <c r="Q246" s="41" t="str">
        <f t="shared" ca="1" si="44"/>
        <v/>
      </c>
      <c r="R246" s="81" t="str">
        <f t="shared" ca="1" si="45"/>
        <v/>
      </c>
      <c r="S246" s="15" t="str">
        <f t="shared" ca="1" si="46"/>
        <v/>
      </c>
      <c r="T246" s="80" t="str">
        <f t="shared" ca="1" si="47"/>
        <v/>
      </c>
    </row>
    <row r="247" spans="4:20" x14ac:dyDescent="0.25">
      <c r="D247" s="26"/>
      <c r="E247" s="2" t="str">
        <f t="shared" ca="1" si="41"/>
        <v/>
      </c>
      <c r="F247" s="40" t="str">
        <f t="shared" ca="1" si="42"/>
        <v/>
      </c>
      <c r="G247" s="40" t="str">
        <f t="shared" ca="1" si="38"/>
        <v/>
      </c>
      <c r="H247" s="41" t="str">
        <f t="shared" ca="1" si="39"/>
        <v/>
      </c>
      <c r="I247" s="40" t="str">
        <f t="shared" ca="1" si="40"/>
        <v/>
      </c>
      <c r="J247" s="82"/>
      <c r="K247" s="82"/>
      <c r="M247" s="78" t="str">
        <f ca="1">IF(N247&lt;=$B$9,IF(N247&lt;$B$10,0,IF(N247=$B$10,SUM($T$6:T247),0)),"")</f>
        <v/>
      </c>
      <c r="N247" s="2" t="str">
        <f t="shared" ca="1" si="43"/>
        <v/>
      </c>
      <c r="O247" s="84" t="str">
        <f t="shared" ca="1" si="48"/>
        <v/>
      </c>
      <c r="P247" s="84" t="str">
        <f t="shared" ca="1" si="49"/>
        <v/>
      </c>
      <c r="Q247" s="41" t="str">
        <f t="shared" ca="1" si="44"/>
        <v/>
      </c>
      <c r="R247" s="81" t="str">
        <f t="shared" ca="1" si="45"/>
        <v/>
      </c>
      <c r="S247" s="15" t="str">
        <f t="shared" ca="1" si="46"/>
        <v/>
      </c>
      <c r="T247" s="80" t="str">
        <f t="shared" ca="1" si="47"/>
        <v/>
      </c>
    </row>
    <row r="248" spans="4:20" x14ac:dyDescent="0.25">
      <c r="D248" s="26"/>
      <c r="E248" s="2" t="str">
        <f t="shared" ca="1" si="41"/>
        <v/>
      </c>
      <c r="F248" s="40" t="str">
        <f t="shared" ca="1" si="42"/>
        <v/>
      </c>
      <c r="G248" s="40" t="str">
        <f t="shared" ca="1" si="38"/>
        <v/>
      </c>
      <c r="H248" s="41" t="str">
        <f t="shared" ca="1" si="39"/>
        <v/>
      </c>
      <c r="I248" s="40" t="str">
        <f t="shared" ca="1" si="40"/>
        <v/>
      </c>
      <c r="J248" s="82"/>
      <c r="K248" s="82"/>
      <c r="M248" s="78" t="str">
        <f ca="1">IF(N248&lt;=$B$9,IF(N248&lt;$B$10,0,IF(N248=$B$10,SUM($T$6:T248),0)),"")</f>
        <v/>
      </c>
      <c r="N248" s="2" t="str">
        <f t="shared" ca="1" si="43"/>
        <v/>
      </c>
      <c r="O248" s="84" t="str">
        <f t="shared" ca="1" si="48"/>
        <v/>
      </c>
      <c r="P248" s="84" t="str">
        <f t="shared" ca="1" si="49"/>
        <v/>
      </c>
      <c r="Q248" s="41" t="str">
        <f t="shared" ca="1" si="44"/>
        <v/>
      </c>
      <c r="R248" s="81" t="str">
        <f t="shared" ca="1" si="45"/>
        <v/>
      </c>
      <c r="S248" s="15" t="str">
        <f t="shared" ca="1" si="46"/>
        <v/>
      </c>
      <c r="T248" s="80" t="str">
        <f t="shared" ca="1" si="47"/>
        <v/>
      </c>
    </row>
    <row r="249" spans="4:20" x14ac:dyDescent="0.25">
      <c r="D249" s="26"/>
      <c r="E249" s="2" t="str">
        <f t="shared" ca="1" si="41"/>
        <v/>
      </c>
      <c r="F249" s="40" t="str">
        <f t="shared" ca="1" si="42"/>
        <v/>
      </c>
      <c r="G249" s="40" t="str">
        <f t="shared" ca="1" si="38"/>
        <v/>
      </c>
      <c r="H249" s="41" t="str">
        <f t="shared" ca="1" si="39"/>
        <v/>
      </c>
      <c r="I249" s="40" t="str">
        <f t="shared" ca="1" si="40"/>
        <v/>
      </c>
      <c r="J249" s="82"/>
      <c r="K249" s="82"/>
      <c r="M249" s="78" t="str">
        <f ca="1">IF(N249&lt;=$B$9,IF(N249&lt;$B$10,0,IF(N249=$B$10,SUM($T$6:T249),0)),"")</f>
        <v/>
      </c>
      <c r="N249" s="2" t="str">
        <f t="shared" ca="1" si="43"/>
        <v/>
      </c>
      <c r="O249" s="84" t="str">
        <f t="shared" ca="1" si="48"/>
        <v/>
      </c>
      <c r="P249" s="84" t="str">
        <f t="shared" ca="1" si="49"/>
        <v/>
      </c>
      <c r="Q249" s="41" t="str">
        <f t="shared" ca="1" si="44"/>
        <v/>
      </c>
      <c r="R249" s="81" t="str">
        <f t="shared" ca="1" si="45"/>
        <v/>
      </c>
      <c r="S249" s="15" t="str">
        <f t="shared" ca="1" si="46"/>
        <v/>
      </c>
      <c r="T249" s="80" t="str">
        <f t="shared" ca="1" si="47"/>
        <v/>
      </c>
    </row>
    <row r="250" spans="4:20" x14ac:dyDescent="0.25">
      <c r="D250" s="26"/>
      <c r="E250" s="2" t="str">
        <f t="shared" ca="1" si="41"/>
        <v/>
      </c>
      <c r="F250" s="40" t="str">
        <f t="shared" ca="1" si="42"/>
        <v/>
      </c>
      <c r="G250" s="40" t="str">
        <f t="shared" ca="1" si="38"/>
        <v/>
      </c>
      <c r="H250" s="41" t="str">
        <f t="shared" ca="1" si="39"/>
        <v/>
      </c>
      <c r="I250" s="40" t="str">
        <f t="shared" ca="1" si="40"/>
        <v/>
      </c>
      <c r="J250" s="82"/>
      <c r="K250" s="82"/>
      <c r="M250" s="78" t="str">
        <f ca="1">IF(N250&lt;=$B$9,IF(N250&lt;$B$10,0,IF(N250=$B$10,SUM($T$6:T250),0)),"")</f>
        <v/>
      </c>
      <c r="N250" s="2" t="str">
        <f t="shared" ca="1" si="43"/>
        <v/>
      </c>
      <c r="O250" s="84" t="str">
        <f t="shared" ca="1" si="48"/>
        <v/>
      </c>
      <c r="P250" s="84" t="str">
        <f t="shared" ca="1" si="49"/>
        <v/>
      </c>
      <c r="Q250" s="41" t="str">
        <f t="shared" ca="1" si="44"/>
        <v/>
      </c>
      <c r="R250" s="81" t="str">
        <f t="shared" ca="1" si="45"/>
        <v/>
      </c>
      <c r="S250" s="15" t="str">
        <f t="shared" ca="1" si="46"/>
        <v/>
      </c>
      <c r="T250" s="80" t="str">
        <f t="shared" ca="1" si="47"/>
        <v/>
      </c>
    </row>
    <row r="251" spans="4:20" x14ac:dyDescent="0.25">
      <c r="D251" s="26"/>
      <c r="E251" s="2" t="str">
        <f t="shared" ca="1" si="41"/>
        <v/>
      </c>
      <c r="F251" s="40" t="str">
        <f t="shared" ca="1" si="42"/>
        <v/>
      </c>
      <c r="G251" s="40" t="str">
        <f t="shared" ca="1" si="38"/>
        <v/>
      </c>
      <c r="H251" s="41" t="str">
        <f t="shared" ca="1" si="39"/>
        <v/>
      </c>
      <c r="I251" s="40" t="str">
        <f t="shared" ca="1" si="40"/>
        <v/>
      </c>
      <c r="J251" s="82"/>
      <c r="K251" s="82"/>
      <c r="M251" s="78" t="str">
        <f ca="1">IF(N251&lt;=$B$9,IF(N251&lt;$B$10,0,IF(N251=$B$10,SUM($T$6:T251),0)),"")</f>
        <v/>
      </c>
      <c r="N251" s="2" t="str">
        <f t="shared" ca="1" si="43"/>
        <v/>
      </c>
      <c r="O251" s="84" t="str">
        <f t="shared" ca="1" si="48"/>
        <v/>
      </c>
      <c r="P251" s="84" t="str">
        <f t="shared" ca="1" si="49"/>
        <v/>
      </c>
      <c r="Q251" s="41" t="str">
        <f t="shared" ca="1" si="44"/>
        <v/>
      </c>
      <c r="R251" s="81" t="str">
        <f t="shared" ca="1" si="45"/>
        <v/>
      </c>
      <c r="S251" s="15" t="str">
        <f t="shared" ca="1" si="46"/>
        <v/>
      </c>
      <c r="T251" s="80" t="str">
        <f t="shared" ca="1" si="47"/>
        <v/>
      </c>
    </row>
    <row r="252" spans="4:20" x14ac:dyDescent="0.25">
      <c r="D252" s="26"/>
      <c r="E252" s="2" t="str">
        <f t="shared" ca="1" si="41"/>
        <v/>
      </c>
      <c r="F252" s="40" t="str">
        <f t="shared" ca="1" si="42"/>
        <v/>
      </c>
      <c r="G252" s="40" t="str">
        <f t="shared" ca="1" si="38"/>
        <v/>
      </c>
      <c r="H252" s="41" t="str">
        <f t="shared" ca="1" si="39"/>
        <v/>
      </c>
      <c r="I252" s="40" t="str">
        <f t="shared" ca="1" si="40"/>
        <v/>
      </c>
      <c r="J252" s="82"/>
      <c r="K252" s="82"/>
      <c r="M252" s="78" t="str">
        <f ca="1">IF(N252&lt;=$B$9,IF(N252&lt;$B$10,0,IF(N252=$B$10,SUM($T$6:T252),0)),"")</f>
        <v/>
      </c>
      <c r="N252" s="2" t="str">
        <f t="shared" ca="1" si="43"/>
        <v/>
      </c>
      <c r="O252" s="84" t="str">
        <f t="shared" ca="1" si="48"/>
        <v/>
      </c>
      <c r="P252" s="84" t="str">
        <f t="shared" ca="1" si="49"/>
        <v/>
      </c>
      <c r="Q252" s="41" t="str">
        <f t="shared" ca="1" si="44"/>
        <v/>
      </c>
      <c r="R252" s="81" t="str">
        <f t="shared" ca="1" si="45"/>
        <v/>
      </c>
      <c r="S252" s="15" t="str">
        <f t="shared" ca="1" si="46"/>
        <v/>
      </c>
      <c r="T252" s="80" t="str">
        <f t="shared" ca="1" si="47"/>
        <v/>
      </c>
    </row>
    <row r="253" spans="4:20" x14ac:dyDescent="0.25">
      <c r="D253" s="26"/>
      <c r="E253" s="2" t="str">
        <f t="shared" ca="1" si="41"/>
        <v/>
      </c>
      <c r="F253" s="40" t="str">
        <f t="shared" ca="1" si="42"/>
        <v/>
      </c>
      <c r="G253" s="40" t="str">
        <f t="shared" ca="1" si="38"/>
        <v/>
      </c>
      <c r="H253" s="41" t="str">
        <f t="shared" ca="1" si="39"/>
        <v/>
      </c>
      <c r="I253" s="40" t="str">
        <f t="shared" ca="1" si="40"/>
        <v/>
      </c>
      <c r="J253" s="82"/>
      <c r="K253" s="82"/>
      <c r="M253" s="78" t="str">
        <f ca="1">IF(N253&lt;=$B$9,IF(N253&lt;$B$10,0,IF(N253=$B$10,SUM($T$6:T253),0)),"")</f>
        <v/>
      </c>
      <c r="N253" s="2" t="str">
        <f t="shared" ca="1" si="43"/>
        <v/>
      </c>
      <c r="O253" s="84" t="str">
        <f t="shared" ca="1" si="48"/>
        <v/>
      </c>
      <c r="P253" s="84" t="str">
        <f t="shared" ca="1" si="49"/>
        <v/>
      </c>
      <c r="Q253" s="41" t="str">
        <f t="shared" ca="1" si="44"/>
        <v/>
      </c>
      <c r="R253" s="81" t="str">
        <f t="shared" ca="1" si="45"/>
        <v/>
      </c>
      <c r="S253" s="15" t="str">
        <f t="shared" ca="1" si="46"/>
        <v/>
      </c>
      <c r="T253" s="80" t="str">
        <f t="shared" ca="1" si="47"/>
        <v/>
      </c>
    </row>
    <row r="254" spans="4:20" x14ac:dyDescent="0.25">
      <c r="D254" s="26"/>
      <c r="E254" s="2" t="str">
        <f t="shared" ca="1" si="41"/>
        <v/>
      </c>
      <c r="F254" s="40" t="str">
        <f t="shared" ca="1" si="42"/>
        <v/>
      </c>
      <c r="G254" s="40" t="str">
        <f t="shared" ca="1" si="38"/>
        <v/>
      </c>
      <c r="H254" s="41" t="str">
        <f t="shared" ca="1" si="39"/>
        <v/>
      </c>
      <c r="I254" s="40" t="str">
        <f t="shared" ca="1" si="40"/>
        <v/>
      </c>
      <c r="J254" s="82"/>
      <c r="K254" s="82"/>
      <c r="M254" s="78" t="str">
        <f ca="1">IF(N254&lt;=$B$9,IF(N254&lt;$B$10,0,IF(N254=$B$10,SUM($T$6:T254),0)),"")</f>
        <v/>
      </c>
      <c r="N254" s="2" t="str">
        <f t="shared" ca="1" si="43"/>
        <v/>
      </c>
      <c r="O254" s="84" t="str">
        <f t="shared" ca="1" si="48"/>
        <v/>
      </c>
      <c r="P254" s="84" t="str">
        <f t="shared" ca="1" si="49"/>
        <v/>
      </c>
      <c r="Q254" s="41" t="str">
        <f t="shared" ca="1" si="44"/>
        <v/>
      </c>
      <c r="R254" s="81" t="str">
        <f t="shared" ca="1" si="45"/>
        <v/>
      </c>
      <c r="S254" s="15" t="str">
        <f t="shared" ca="1" si="46"/>
        <v/>
      </c>
      <c r="T254" s="80" t="str">
        <f t="shared" ca="1" si="47"/>
        <v/>
      </c>
    </row>
    <row r="255" spans="4:20" x14ac:dyDescent="0.25">
      <c r="D255" s="26"/>
      <c r="E255" s="2" t="str">
        <f t="shared" ca="1" si="41"/>
        <v/>
      </c>
      <c r="F255" s="40" t="str">
        <f t="shared" ca="1" si="42"/>
        <v/>
      </c>
      <c r="G255" s="40" t="str">
        <f t="shared" ca="1" si="38"/>
        <v/>
      </c>
      <c r="H255" s="41" t="str">
        <f t="shared" ca="1" si="39"/>
        <v/>
      </c>
      <c r="I255" s="40" t="str">
        <f t="shared" ca="1" si="40"/>
        <v/>
      </c>
      <c r="J255" s="82"/>
      <c r="K255" s="82"/>
      <c r="M255" s="78" t="str">
        <f ca="1">IF(N255&lt;=$B$9,IF(N255&lt;$B$10,0,IF(N255=$B$10,SUM($T$6:T255),0)),"")</f>
        <v/>
      </c>
      <c r="N255" s="2" t="str">
        <f t="shared" ca="1" si="43"/>
        <v/>
      </c>
      <c r="O255" s="84" t="str">
        <f t="shared" ca="1" si="48"/>
        <v/>
      </c>
      <c r="P255" s="84" t="str">
        <f t="shared" ca="1" si="49"/>
        <v/>
      </c>
      <c r="Q255" s="41" t="str">
        <f t="shared" ca="1" si="44"/>
        <v/>
      </c>
      <c r="R255" s="81" t="str">
        <f t="shared" ca="1" si="45"/>
        <v/>
      </c>
      <c r="S255" s="15" t="str">
        <f t="shared" ca="1" si="46"/>
        <v/>
      </c>
      <c r="T255" s="80" t="str">
        <f t="shared" ca="1" si="47"/>
        <v/>
      </c>
    </row>
    <row r="256" spans="4:20" x14ac:dyDescent="0.25">
      <c r="D256" s="26"/>
      <c r="E256" s="2" t="str">
        <f t="shared" ca="1" si="41"/>
        <v/>
      </c>
      <c r="F256" s="40" t="str">
        <f t="shared" ca="1" si="42"/>
        <v/>
      </c>
      <c r="G256" s="40" t="str">
        <f t="shared" ca="1" si="38"/>
        <v/>
      </c>
      <c r="H256" s="41" t="str">
        <f t="shared" ca="1" si="39"/>
        <v/>
      </c>
      <c r="I256" s="40" t="str">
        <f t="shared" ca="1" si="40"/>
        <v/>
      </c>
      <c r="J256" s="82"/>
      <c r="K256" s="82"/>
      <c r="M256" s="78" t="str">
        <f ca="1">IF(N256&lt;=$B$9,IF(N256&lt;$B$10,0,IF(N256=$B$10,SUM($T$6:T256),0)),"")</f>
        <v/>
      </c>
      <c r="N256" s="2" t="str">
        <f t="shared" ca="1" si="43"/>
        <v/>
      </c>
      <c r="O256" s="84" t="str">
        <f t="shared" ca="1" si="48"/>
        <v/>
      </c>
      <c r="P256" s="84" t="str">
        <f t="shared" ca="1" si="49"/>
        <v/>
      </c>
      <c r="Q256" s="41" t="str">
        <f t="shared" ca="1" si="44"/>
        <v/>
      </c>
      <c r="R256" s="81" t="str">
        <f t="shared" ca="1" si="45"/>
        <v/>
      </c>
      <c r="S256" s="15" t="str">
        <f t="shared" ca="1" si="46"/>
        <v/>
      </c>
      <c r="T256" s="80" t="str">
        <f t="shared" ca="1" si="47"/>
        <v/>
      </c>
    </row>
    <row r="257" spans="4:20" x14ac:dyDescent="0.25">
      <c r="D257" s="26"/>
      <c r="E257" s="2" t="str">
        <f t="shared" ca="1" si="41"/>
        <v/>
      </c>
      <c r="F257" s="40" t="str">
        <f t="shared" ca="1" si="42"/>
        <v/>
      </c>
      <c r="G257" s="40" t="str">
        <f t="shared" ca="1" si="38"/>
        <v/>
      </c>
      <c r="H257" s="41" t="str">
        <f t="shared" ca="1" si="39"/>
        <v/>
      </c>
      <c r="I257" s="40" t="str">
        <f t="shared" ca="1" si="40"/>
        <v/>
      </c>
      <c r="J257" s="82"/>
      <c r="K257" s="82"/>
      <c r="M257" s="78" t="str">
        <f ca="1">IF(N257&lt;=$B$9,IF(N257&lt;$B$10,0,IF(N257=$B$10,SUM($T$6:T257),0)),"")</f>
        <v/>
      </c>
      <c r="N257" s="2" t="str">
        <f t="shared" ca="1" si="43"/>
        <v/>
      </c>
      <c r="O257" s="84" t="str">
        <f t="shared" ca="1" si="48"/>
        <v/>
      </c>
      <c r="P257" s="84" t="str">
        <f t="shared" ca="1" si="49"/>
        <v/>
      </c>
      <c r="Q257" s="41" t="str">
        <f t="shared" ca="1" si="44"/>
        <v/>
      </c>
      <c r="R257" s="81" t="str">
        <f t="shared" ca="1" si="45"/>
        <v/>
      </c>
      <c r="S257" s="15" t="str">
        <f t="shared" ca="1" si="46"/>
        <v/>
      </c>
      <c r="T257" s="80" t="str">
        <f t="shared" ca="1" si="47"/>
        <v/>
      </c>
    </row>
    <row r="258" spans="4:20" x14ac:dyDescent="0.25">
      <c r="D258" s="26"/>
      <c r="E258" s="2" t="str">
        <f t="shared" ca="1" si="41"/>
        <v/>
      </c>
      <c r="F258" s="40" t="str">
        <f t="shared" ca="1" si="42"/>
        <v/>
      </c>
      <c r="G258" s="40" t="str">
        <f t="shared" ca="1" si="38"/>
        <v/>
      </c>
      <c r="H258" s="41" t="str">
        <f t="shared" ca="1" si="39"/>
        <v/>
      </c>
      <c r="I258" s="40" t="str">
        <f t="shared" ca="1" si="40"/>
        <v/>
      </c>
      <c r="J258" s="82"/>
      <c r="K258" s="82"/>
      <c r="M258" s="78" t="str">
        <f ca="1">IF(N258&lt;=$B$9,IF(N258&lt;$B$10,0,IF(N258=$B$10,SUM($T$6:T258),0)),"")</f>
        <v/>
      </c>
      <c r="N258" s="2" t="str">
        <f t="shared" ca="1" si="43"/>
        <v/>
      </c>
      <c r="O258" s="84" t="str">
        <f t="shared" ca="1" si="48"/>
        <v/>
      </c>
      <c r="P258" s="84" t="str">
        <f t="shared" ca="1" si="49"/>
        <v/>
      </c>
      <c r="Q258" s="41" t="str">
        <f t="shared" ca="1" si="44"/>
        <v/>
      </c>
      <c r="R258" s="81" t="str">
        <f t="shared" ca="1" si="45"/>
        <v/>
      </c>
      <c r="S258" s="15" t="str">
        <f t="shared" ca="1" si="46"/>
        <v/>
      </c>
      <c r="T258" s="80" t="str">
        <f t="shared" ca="1" si="47"/>
        <v/>
      </c>
    </row>
    <row r="259" spans="4:20" x14ac:dyDescent="0.25">
      <c r="D259" s="26"/>
      <c r="E259" s="2" t="str">
        <f t="shared" ca="1" si="41"/>
        <v/>
      </c>
      <c r="F259" s="40" t="str">
        <f t="shared" ca="1" si="42"/>
        <v/>
      </c>
      <c r="G259" s="40" t="str">
        <f t="shared" ca="1" si="38"/>
        <v/>
      </c>
      <c r="H259" s="41" t="str">
        <f t="shared" ca="1" si="39"/>
        <v/>
      </c>
      <c r="I259" s="40" t="str">
        <f t="shared" ca="1" si="40"/>
        <v/>
      </c>
      <c r="J259" s="82"/>
      <c r="K259" s="82"/>
      <c r="M259" s="78" t="str">
        <f ca="1">IF(N259&lt;=$B$9,IF(N259&lt;$B$10,0,IF(N259=$B$10,SUM($T$6:T259),0)),"")</f>
        <v/>
      </c>
      <c r="N259" s="2" t="str">
        <f t="shared" ca="1" si="43"/>
        <v/>
      </c>
      <c r="O259" s="84" t="str">
        <f t="shared" ca="1" si="48"/>
        <v/>
      </c>
      <c r="P259" s="84" t="str">
        <f t="shared" ca="1" si="49"/>
        <v/>
      </c>
      <c r="Q259" s="41" t="str">
        <f t="shared" ca="1" si="44"/>
        <v/>
      </c>
      <c r="R259" s="81" t="str">
        <f t="shared" ca="1" si="45"/>
        <v/>
      </c>
      <c r="S259" s="15" t="str">
        <f t="shared" ca="1" si="46"/>
        <v/>
      </c>
      <c r="T259" s="80" t="str">
        <f t="shared" ca="1" si="47"/>
        <v/>
      </c>
    </row>
    <row r="260" spans="4:20" x14ac:dyDescent="0.25">
      <c r="D260" s="26"/>
      <c r="E260" s="2" t="str">
        <f t="shared" ca="1" si="41"/>
        <v/>
      </c>
      <c r="F260" s="40" t="str">
        <f t="shared" ca="1" si="42"/>
        <v/>
      </c>
      <c r="G260" s="40" t="str">
        <f t="shared" ca="1" si="38"/>
        <v/>
      </c>
      <c r="H260" s="41" t="str">
        <f t="shared" ca="1" si="39"/>
        <v/>
      </c>
      <c r="I260" s="40" t="str">
        <f t="shared" ca="1" si="40"/>
        <v/>
      </c>
      <c r="J260" s="82"/>
      <c r="K260" s="82"/>
      <c r="M260" s="78" t="str">
        <f ca="1">IF(N260&lt;=$B$9,IF(N260&lt;$B$10,0,IF(N260=$B$10,SUM($T$6:T260),0)),"")</f>
        <v/>
      </c>
      <c r="N260" s="2" t="str">
        <f t="shared" ca="1" si="43"/>
        <v/>
      </c>
      <c r="O260" s="84" t="str">
        <f t="shared" ca="1" si="48"/>
        <v/>
      </c>
      <c r="P260" s="84" t="str">
        <f t="shared" ca="1" si="49"/>
        <v/>
      </c>
      <c r="Q260" s="41" t="str">
        <f t="shared" ca="1" si="44"/>
        <v/>
      </c>
      <c r="R260" s="81" t="str">
        <f t="shared" ca="1" si="45"/>
        <v/>
      </c>
      <c r="S260" s="15" t="str">
        <f t="shared" ca="1" si="46"/>
        <v/>
      </c>
      <c r="T260" s="80" t="str">
        <f t="shared" ca="1" si="47"/>
        <v/>
      </c>
    </row>
    <row r="261" spans="4:20" x14ac:dyDescent="0.25">
      <c r="D261" s="26"/>
      <c r="E261" s="2" t="str">
        <f t="shared" ca="1" si="41"/>
        <v/>
      </c>
      <c r="F261" s="40" t="str">
        <f t="shared" ca="1" si="42"/>
        <v/>
      </c>
      <c r="G261" s="40" t="str">
        <f t="shared" ca="1" si="38"/>
        <v/>
      </c>
      <c r="H261" s="41" t="str">
        <f t="shared" ca="1" si="39"/>
        <v/>
      </c>
      <c r="I261" s="40" t="str">
        <f t="shared" ca="1" si="40"/>
        <v/>
      </c>
      <c r="J261" s="82"/>
      <c r="K261" s="82"/>
      <c r="M261" s="78" t="str">
        <f ca="1">IF(N261&lt;=$B$9,IF(N261&lt;$B$10,0,IF(N261=$B$10,SUM($T$6:T261),0)),"")</f>
        <v/>
      </c>
      <c r="N261" s="2" t="str">
        <f t="shared" ca="1" si="43"/>
        <v/>
      </c>
      <c r="O261" s="84" t="str">
        <f t="shared" ca="1" si="48"/>
        <v/>
      </c>
      <c r="P261" s="84" t="str">
        <f t="shared" ca="1" si="49"/>
        <v/>
      </c>
      <c r="Q261" s="41" t="str">
        <f t="shared" ca="1" si="44"/>
        <v/>
      </c>
      <c r="R261" s="81" t="str">
        <f t="shared" ca="1" si="45"/>
        <v/>
      </c>
      <c r="S261" s="15" t="str">
        <f t="shared" ca="1" si="46"/>
        <v/>
      </c>
      <c r="T261" s="80" t="str">
        <f t="shared" ca="1" si="47"/>
        <v/>
      </c>
    </row>
    <row r="262" spans="4:20" x14ac:dyDescent="0.25">
      <c r="D262" s="26"/>
      <c r="E262" s="2" t="str">
        <f t="shared" ca="1" si="41"/>
        <v/>
      </c>
      <c r="F262" s="40" t="str">
        <f t="shared" ca="1" si="42"/>
        <v/>
      </c>
      <c r="G262" s="40" t="str">
        <f t="shared" ref="G262:G325" ca="1" si="50">IF(E262&lt;=$B$9,$B$13/360*30*I261,"")</f>
        <v/>
      </c>
      <c r="H262" s="41" t="str">
        <f t="shared" ref="H262:H325" ca="1" si="51">IF(E262&lt;=$B$9,SUM(F262:G262),"")</f>
        <v/>
      </c>
      <c r="I262" s="40" t="str">
        <f t="shared" ref="I262:I325" ca="1" si="52">IF(E262&lt;=$B$9,I261-F262,"")</f>
        <v/>
      </c>
      <c r="J262" s="82"/>
      <c r="K262" s="82"/>
      <c r="M262" s="78" t="str">
        <f ca="1">IF(N262&lt;=$B$9,IF(N262&lt;$B$10,0,IF(N262=$B$10,SUM($T$6:T262),0)),"")</f>
        <v/>
      </c>
      <c r="N262" s="2" t="str">
        <f t="shared" ca="1" si="43"/>
        <v/>
      </c>
      <c r="O262" s="84" t="str">
        <f t="shared" ca="1" si="48"/>
        <v/>
      </c>
      <c r="P262" s="84" t="str">
        <f t="shared" ca="1" si="49"/>
        <v/>
      </c>
      <c r="Q262" s="41" t="str">
        <f t="shared" ca="1" si="44"/>
        <v/>
      </c>
      <c r="R262" s="81" t="str">
        <f t="shared" ca="1" si="45"/>
        <v/>
      </c>
      <c r="S262" s="15" t="str">
        <f t="shared" ca="1" si="46"/>
        <v/>
      </c>
      <c r="T262" s="80" t="str">
        <f t="shared" ca="1" si="47"/>
        <v/>
      </c>
    </row>
    <row r="263" spans="4:20" x14ac:dyDescent="0.25">
      <c r="D263" s="26"/>
      <c r="E263" s="2" t="str">
        <f t="shared" ref="E263:E326" ca="1" si="53">IFERROR(IF((E262+1)&lt;=$B$9,(E262+1),""),"")</f>
        <v/>
      </c>
      <c r="F263" s="40" t="str">
        <f t="shared" ref="F263:F326" ca="1" si="54">IF(E263&lt;=$B$9,F262,"")</f>
        <v/>
      </c>
      <c r="G263" s="40" t="str">
        <f t="shared" ca="1" si="50"/>
        <v/>
      </c>
      <c r="H263" s="41" t="str">
        <f t="shared" ca="1" si="51"/>
        <v/>
      </c>
      <c r="I263" s="40" t="str">
        <f t="shared" ca="1" si="52"/>
        <v/>
      </c>
      <c r="J263" s="82"/>
      <c r="K263" s="82"/>
      <c r="M263" s="78" t="str">
        <f ca="1">IF(N263&lt;=$B$9,IF(N263&lt;$B$10,0,IF(N263=$B$10,SUM($T$6:T263),0)),"")</f>
        <v/>
      </c>
      <c r="N263" s="2" t="str">
        <f t="shared" ref="N263:N326" ca="1" si="55">IFERROR(IF((N262+1)&lt;=$B$9,(N262+1),""),"")</f>
        <v/>
      </c>
      <c r="O263" s="84" t="str">
        <f t="shared" ca="1" si="48"/>
        <v/>
      </c>
      <c r="P263" s="84" t="str">
        <f t="shared" ca="1" si="49"/>
        <v/>
      </c>
      <c r="Q263" s="41" t="str">
        <f t="shared" ref="Q263:Q326" ca="1" si="56">IF(N263&lt;=$B$10,"",IF(N263&lt;=$B$9,SUM(O263:P263),""))</f>
        <v/>
      </c>
      <c r="R263" s="81" t="str">
        <f t="shared" ref="R263:R326" ca="1" si="57">IF(N263&lt;=$B$10,R262,IF(N263&lt;=$B$9,R262-O263,""))</f>
        <v/>
      </c>
      <c r="S263" s="15" t="str">
        <f t="shared" ref="S263:S326" ca="1" si="58">IF(N263&lt;=$B$9, SUM(Q263,-H263),"")</f>
        <v/>
      </c>
      <c r="T263" s="80" t="str">
        <f t="shared" ca="1" si="47"/>
        <v/>
      </c>
    </row>
    <row r="264" spans="4:20" x14ac:dyDescent="0.25">
      <c r="D264" s="26"/>
      <c r="E264" s="2" t="str">
        <f t="shared" ca="1" si="53"/>
        <v/>
      </c>
      <c r="F264" s="40" t="str">
        <f t="shared" ca="1" si="54"/>
        <v/>
      </c>
      <c r="G264" s="40" t="str">
        <f t="shared" ca="1" si="50"/>
        <v/>
      </c>
      <c r="H264" s="41" t="str">
        <f t="shared" ca="1" si="51"/>
        <v/>
      </c>
      <c r="I264" s="40" t="str">
        <f t="shared" ca="1" si="52"/>
        <v/>
      </c>
      <c r="J264" s="82"/>
      <c r="K264" s="82"/>
      <c r="M264" s="78" t="str">
        <f ca="1">IF(N264&lt;=$B$9,IF(N264&lt;$B$10,0,IF(N264=$B$10,SUM($T$6:T264),0)),"")</f>
        <v/>
      </c>
      <c r="N264" s="2" t="str">
        <f t="shared" ca="1" si="55"/>
        <v/>
      </c>
      <c r="O264" s="84" t="str">
        <f t="shared" ca="1" si="48"/>
        <v/>
      </c>
      <c r="P264" s="84" t="str">
        <f t="shared" ca="1" si="49"/>
        <v/>
      </c>
      <c r="Q264" s="41" t="str">
        <f t="shared" ca="1" si="56"/>
        <v/>
      </c>
      <c r="R264" s="81" t="str">
        <f t="shared" ca="1" si="57"/>
        <v/>
      </c>
      <c r="S264" s="15" t="str">
        <f t="shared" ca="1" si="58"/>
        <v/>
      </c>
      <c r="T264" s="80" t="str">
        <f t="shared" ca="1" si="47"/>
        <v/>
      </c>
    </row>
    <row r="265" spans="4:20" x14ac:dyDescent="0.25">
      <c r="D265" s="26"/>
      <c r="E265" s="2" t="str">
        <f t="shared" ca="1" si="53"/>
        <v/>
      </c>
      <c r="F265" s="40" t="str">
        <f t="shared" ca="1" si="54"/>
        <v/>
      </c>
      <c r="G265" s="40" t="str">
        <f t="shared" ca="1" si="50"/>
        <v/>
      </c>
      <c r="H265" s="41" t="str">
        <f t="shared" ca="1" si="51"/>
        <v/>
      </c>
      <c r="I265" s="40" t="str">
        <f t="shared" ca="1" si="52"/>
        <v/>
      </c>
      <c r="J265" s="82"/>
      <c r="K265" s="82"/>
      <c r="M265" s="78" t="str">
        <f ca="1">IF(N265&lt;=$B$9,IF(N265&lt;$B$10,0,IF(N265=$B$10,SUM($T$6:T265),0)),"")</f>
        <v/>
      </c>
      <c r="N265" s="2" t="str">
        <f t="shared" ca="1" si="55"/>
        <v/>
      </c>
      <c r="O265" s="84" t="str">
        <f t="shared" ca="1" si="48"/>
        <v/>
      </c>
      <c r="P265" s="84" t="str">
        <f t="shared" ca="1" si="49"/>
        <v/>
      </c>
      <c r="Q265" s="41" t="str">
        <f t="shared" ca="1" si="56"/>
        <v/>
      </c>
      <c r="R265" s="81" t="str">
        <f t="shared" ca="1" si="57"/>
        <v/>
      </c>
      <c r="S265" s="15" t="str">
        <f t="shared" ca="1" si="58"/>
        <v/>
      </c>
      <c r="T265" s="80" t="str">
        <f t="shared" ref="T265:T328" ca="1" si="59">IF(N265&lt;=$B$9,$B$13/360*30*R264,"")</f>
        <v/>
      </c>
    </row>
    <row r="266" spans="4:20" x14ac:dyDescent="0.25">
      <c r="D266" s="26"/>
      <c r="E266" s="2" t="str">
        <f t="shared" ca="1" si="53"/>
        <v/>
      </c>
      <c r="F266" s="40" t="str">
        <f t="shared" ca="1" si="54"/>
        <v/>
      </c>
      <c r="G266" s="40" t="str">
        <f t="shared" ca="1" si="50"/>
        <v/>
      </c>
      <c r="H266" s="41" t="str">
        <f t="shared" ca="1" si="51"/>
        <v/>
      </c>
      <c r="I266" s="40" t="str">
        <f t="shared" ca="1" si="52"/>
        <v/>
      </c>
      <c r="J266" s="82"/>
      <c r="K266" s="82"/>
      <c r="M266" s="78" t="str">
        <f ca="1">IF(N266&lt;=$B$9,IF(N266&lt;$B$10,0,IF(N266=$B$10,SUM($T$6:T266),0)),"")</f>
        <v/>
      </c>
      <c r="N266" s="2" t="str">
        <f t="shared" ca="1" si="55"/>
        <v/>
      </c>
      <c r="O266" s="84" t="str">
        <f t="shared" ref="O266:O329" ca="1" si="60">IF(N266&lt;=$B$10,"",IF(N266&lt;=$B$9,$R$5/$B$11,""))</f>
        <v/>
      </c>
      <c r="P266" s="84" t="str">
        <f t="shared" ca="1" si="49"/>
        <v/>
      </c>
      <c r="Q266" s="41" t="str">
        <f t="shared" ca="1" si="56"/>
        <v/>
      </c>
      <c r="R266" s="81" t="str">
        <f t="shared" ca="1" si="57"/>
        <v/>
      </c>
      <c r="S266" s="15" t="str">
        <f t="shared" ca="1" si="58"/>
        <v/>
      </c>
      <c r="T266" s="80" t="str">
        <f t="shared" ca="1" si="59"/>
        <v/>
      </c>
    </row>
    <row r="267" spans="4:20" x14ac:dyDescent="0.25">
      <c r="D267" s="26"/>
      <c r="E267" s="2" t="str">
        <f t="shared" ca="1" si="53"/>
        <v/>
      </c>
      <c r="F267" s="40" t="str">
        <f t="shared" ca="1" si="54"/>
        <v/>
      </c>
      <c r="G267" s="40" t="str">
        <f t="shared" ca="1" si="50"/>
        <v/>
      </c>
      <c r="H267" s="41" t="str">
        <f t="shared" ca="1" si="51"/>
        <v/>
      </c>
      <c r="I267" s="40" t="str">
        <f t="shared" ca="1" si="52"/>
        <v/>
      </c>
      <c r="J267" s="82"/>
      <c r="K267" s="82"/>
      <c r="M267" s="78" t="str">
        <f ca="1">IF(N267&lt;=$B$9,IF(N267&lt;$B$10,0,IF(N267=$B$10,SUM($T$6:T267),0)),"")</f>
        <v/>
      </c>
      <c r="N267" s="2" t="str">
        <f t="shared" ca="1" si="55"/>
        <v/>
      </c>
      <c r="O267" s="84" t="str">
        <f t="shared" ca="1" si="60"/>
        <v/>
      </c>
      <c r="P267" s="84" t="str">
        <f t="shared" ref="P267:P330" ca="1" si="61">IF(N267&lt;=$B$10,"",IF(N267&lt;=$B$9,$B$13/360*30*R266+M266,""))</f>
        <v/>
      </c>
      <c r="Q267" s="41" t="str">
        <f t="shared" ca="1" si="56"/>
        <v/>
      </c>
      <c r="R267" s="81" t="str">
        <f t="shared" ca="1" si="57"/>
        <v/>
      </c>
      <c r="S267" s="15" t="str">
        <f t="shared" ca="1" si="58"/>
        <v/>
      </c>
      <c r="T267" s="80" t="str">
        <f t="shared" ca="1" si="59"/>
        <v/>
      </c>
    </row>
    <row r="268" spans="4:20" x14ac:dyDescent="0.25">
      <c r="D268" s="26"/>
      <c r="E268" s="2" t="str">
        <f t="shared" ca="1" si="53"/>
        <v/>
      </c>
      <c r="F268" s="40" t="str">
        <f t="shared" ca="1" si="54"/>
        <v/>
      </c>
      <c r="G268" s="40" t="str">
        <f t="shared" ca="1" si="50"/>
        <v/>
      </c>
      <c r="H268" s="41" t="str">
        <f t="shared" ca="1" si="51"/>
        <v/>
      </c>
      <c r="I268" s="40" t="str">
        <f t="shared" ca="1" si="52"/>
        <v/>
      </c>
      <c r="J268" s="82"/>
      <c r="K268" s="82"/>
      <c r="M268" s="78" t="str">
        <f ca="1">IF(N268&lt;=$B$9,IF(N268&lt;$B$10,0,IF(N268=$B$10,SUM($T$6:T268),0)),"")</f>
        <v/>
      </c>
      <c r="N268" s="2" t="str">
        <f t="shared" ca="1" si="55"/>
        <v/>
      </c>
      <c r="O268" s="84" t="str">
        <f t="shared" ca="1" si="60"/>
        <v/>
      </c>
      <c r="P268" s="84" t="str">
        <f t="shared" ca="1" si="61"/>
        <v/>
      </c>
      <c r="Q268" s="41" t="str">
        <f t="shared" ca="1" si="56"/>
        <v/>
      </c>
      <c r="R268" s="81" t="str">
        <f t="shared" ca="1" si="57"/>
        <v/>
      </c>
      <c r="S268" s="15" t="str">
        <f t="shared" ca="1" si="58"/>
        <v/>
      </c>
      <c r="T268" s="80" t="str">
        <f t="shared" ca="1" si="59"/>
        <v/>
      </c>
    </row>
    <row r="269" spans="4:20" x14ac:dyDescent="0.25">
      <c r="D269" s="26"/>
      <c r="E269" s="2" t="str">
        <f t="shared" ca="1" si="53"/>
        <v/>
      </c>
      <c r="F269" s="40" t="str">
        <f t="shared" ca="1" si="54"/>
        <v/>
      </c>
      <c r="G269" s="40" t="str">
        <f t="shared" ca="1" si="50"/>
        <v/>
      </c>
      <c r="H269" s="41" t="str">
        <f t="shared" ca="1" si="51"/>
        <v/>
      </c>
      <c r="I269" s="40" t="str">
        <f t="shared" ca="1" si="52"/>
        <v/>
      </c>
      <c r="J269" s="82"/>
      <c r="K269" s="82"/>
      <c r="M269" s="78" t="str">
        <f ca="1">IF(N269&lt;=$B$9,IF(N269&lt;$B$10,0,IF(N269=$B$10,SUM($T$6:T269),0)),"")</f>
        <v/>
      </c>
      <c r="N269" s="2" t="str">
        <f t="shared" ca="1" si="55"/>
        <v/>
      </c>
      <c r="O269" s="84" t="str">
        <f t="shared" ca="1" si="60"/>
        <v/>
      </c>
      <c r="P269" s="84" t="str">
        <f t="shared" ca="1" si="61"/>
        <v/>
      </c>
      <c r="Q269" s="41" t="str">
        <f t="shared" ca="1" si="56"/>
        <v/>
      </c>
      <c r="R269" s="81" t="str">
        <f t="shared" ca="1" si="57"/>
        <v/>
      </c>
      <c r="S269" s="15" t="str">
        <f t="shared" ca="1" si="58"/>
        <v/>
      </c>
      <c r="T269" s="80" t="str">
        <f t="shared" ca="1" si="59"/>
        <v/>
      </c>
    </row>
    <row r="270" spans="4:20" x14ac:dyDescent="0.25">
      <c r="D270" s="26"/>
      <c r="E270" s="2" t="str">
        <f t="shared" ca="1" si="53"/>
        <v/>
      </c>
      <c r="F270" s="40" t="str">
        <f t="shared" ca="1" si="54"/>
        <v/>
      </c>
      <c r="G270" s="40" t="str">
        <f t="shared" ca="1" si="50"/>
        <v/>
      </c>
      <c r="H270" s="41" t="str">
        <f t="shared" ca="1" si="51"/>
        <v/>
      </c>
      <c r="I270" s="40" t="str">
        <f t="shared" ca="1" si="52"/>
        <v/>
      </c>
      <c r="J270" s="82"/>
      <c r="K270" s="82"/>
      <c r="M270" s="78" t="str">
        <f ca="1">IF(N270&lt;=$B$9,IF(N270&lt;$B$10,0,IF(N270=$B$10,SUM($T$6:T270),0)),"")</f>
        <v/>
      </c>
      <c r="N270" s="2" t="str">
        <f t="shared" ca="1" si="55"/>
        <v/>
      </c>
      <c r="O270" s="84" t="str">
        <f t="shared" ca="1" si="60"/>
        <v/>
      </c>
      <c r="P270" s="84" t="str">
        <f t="shared" ca="1" si="61"/>
        <v/>
      </c>
      <c r="Q270" s="41" t="str">
        <f t="shared" ca="1" si="56"/>
        <v/>
      </c>
      <c r="R270" s="81" t="str">
        <f t="shared" ca="1" si="57"/>
        <v/>
      </c>
      <c r="S270" s="15" t="str">
        <f t="shared" ca="1" si="58"/>
        <v/>
      </c>
      <c r="T270" s="80" t="str">
        <f t="shared" ca="1" si="59"/>
        <v/>
      </c>
    </row>
    <row r="271" spans="4:20" x14ac:dyDescent="0.25">
      <c r="D271" s="26"/>
      <c r="E271" s="2" t="str">
        <f t="shared" ca="1" si="53"/>
        <v/>
      </c>
      <c r="F271" s="40" t="str">
        <f t="shared" ca="1" si="54"/>
        <v/>
      </c>
      <c r="G271" s="40" t="str">
        <f t="shared" ca="1" si="50"/>
        <v/>
      </c>
      <c r="H271" s="41" t="str">
        <f t="shared" ca="1" si="51"/>
        <v/>
      </c>
      <c r="I271" s="40" t="str">
        <f t="shared" ca="1" si="52"/>
        <v/>
      </c>
      <c r="J271" s="82"/>
      <c r="K271" s="82"/>
      <c r="M271" s="78" t="str">
        <f ca="1">IF(N271&lt;=$B$9,IF(N271&lt;$B$10,0,IF(N271=$B$10,SUM($T$6:T271),0)),"")</f>
        <v/>
      </c>
      <c r="N271" s="2" t="str">
        <f t="shared" ca="1" si="55"/>
        <v/>
      </c>
      <c r="O271" s="84" t="str">
        <f t="shared" ca="1" si="60"/>
        <v/>
      </c>
      <c r="P271" s="84" t="str">
        <f t="shared" ca="1" si="61"/>
        <v/>
      </c>
      <c r="Q271" s="41" t="str">
        <f t="shared" ca="1" si="56"/>
        <v/>
      </c>
      <c r="R271" s="81" t="str">
        <f t="shared" ca="1" si="57"/>
        <v/>
      </c>
      <c r="S271" s="15" t="str">
        <f t="shared" ca="1" si="58"/>
        <v/>
      </c>
      <c r="T271" s="80" t="str">
        <f t="shared" ca="1" si="59"/>
        <v/>
      </c>
    </row>
    <row r="272" spans="4:20" x14ac:dyDescent="0.25">
      <c r="D272" s="26"/>
      <c r="E272" s="2" t="str">
        <f t="shared" ca="1" si="53"/>
        <v/>
      </c>
      <c r="F272" s="40" t="str">
        <f t="shared" ca="1" si="54"/>
        <v/>
      </c>
      <c r="G272" s="40" t="str">
        <f t="shared" ca="1" si="50"/>
        <v/>
      </c>
      <c r="H272" s="41" t="str">
        <f t="shared" ca="1" si="51"/>
        <v/>
      </c>
      <c r="I272" s="40" t="str">
        <f t="shared" ca="1" si="52"/>
        <v/>
      </c>
      <c r="J272" s="82"/>
      <c r="K272" s="82"/>
      <c r="M272" s="78" t="str">
        <f ca="1">IF(N272&lt;=$B$9,IF(N272&lt;$B$10,0,IF(N272=$B$10,SUM($T$6:T272),0)),"")</f>
        <v/>
      </c>
      <c r="N272" s="2" t="str">
        <f t="shared" ca="1" si="55"/>
        <v/>
      </c>
      <c r="O272" s="84" t="str">
        <f t="shared" ca="1" si="60"/>
        <v/>
      </c>
      <c r="P272" s="84" t="str">
        <f t="shared" ca="1" si="61"/>
        <v/>
      </c>
      <c r="Q272" s="41" t="str">
        <f t="shared" ca="1" si="56"/>
        <v/>
      </c>
      <c r="R272" s="81" t="str">
        <f t="shared" ca="1" si="57"/>
        <v/>
      </c>
      <c r="S272" s="15" t="str">
        <f t="shared" ca="1" si="58"/>
        <v/>
      </c>
      <c r="T272" s="80" t="str">
        <f t="shared" ca="1" si="59"/>
        <v/>
      </c>
    </row>
    <row r="273" spans="4:20" x14ac:dyDescent="0.25">
      <c r="D273" s="26"/>
      <c r="E273" s="2" t="str">
        <f t="shared" ca="1" si="53"/>
        <v/>
      </c>
      <c r="F273" s="40" t="str">
        <f t="shared" ca="1" si="54"/>
        <v/>
      </c>
      <c r="G273" s="40" t="str">
        <f t="shared" ca="1" si="50"/>
        <v/>
      </c>
      <c r="H273" s="41" t="str">
        <f t="shared" ca="1" si="51"/>
        <v/>
      </c>
      <c r="I273" s="40" t="str">
        <f t="shared" ca="1" si="52"/>
        <v/>
      </c>
      <c r="J273" s="82"/>
      <c r="K273" s="82"/>
      <c r="M273" s="78" t="str">
        <f ca="1">IF(N273&lt;=$B$9,IF(N273&lt;$B$10,0,IF(N273=$B$10,SUM($T$6:T273),0)),"")</f>
        <v/>
      </c>
      <c r="N273" s="2" t="str">
        <f t="shared" ca="1" si="55"/>
        <v/>
      </c>
      <c r="O273" s="84" t="str">
        <f t="shared" ca="1" si="60"/>
        <v/>
      </c>
      <c r="P273" s="84" t="str">
        <f t="shared" ca="1" si="61"/>
        <v/>
      </c>
      <c r="Q273" s="41" t="str">
        <f t="shared" ca="1" si="56"/>
        <v/>
      </c>
      <c r="R273" s="81" t="str">
        <f t="shared" ca="1" si="57"/>
        <v/>
      </c>
      <c r="S273" s="15" t="str">
        <f t="shared" ca="1" si="58"/>
        <v/>
      </c>
      <c r="T273" s="80" t="str">
        <f t="shared" ca="1" si="59"/>
        <v/>
      </c>
    </row>
    <row r="274" spans="4:20" x14ac:dyDescent="0.25">
      <c r="D274" s="26"/>
      <c r="E274" s="2" t="str">
        <f t="shared" ca="1" si="53"/>
        <v/>
      </c>
      <c r="F274" s="40" t="str">
        <f t="shared" ca="1" si="54"/>
        <v/>
      </c>
      <c r="G274" s="40" t="str">
        <f t="shared" ca="1" si="50"/>
        <v/>
      </c>
      <c r="H274" s="41" t="str">
        <f t="shared" ca="1" si="51"/>
        <v/>
      </c>
      <c r="I274" s="40" t="str">
        <f t="shared" ca="1" si="52"/>
        <v/>
      </c>
      <c r="J274" s="82"/>
      <c r="K274" s="82"/>
      <c r="M274" s="78" t="str">
        <f ca="1">IF(N274&lt;=$B$9,IF(N274&lt;$B$10,0,IF(N274=$B$10,SUM($T$6:T274),0)),"")</f>
        <v/>
      </c>
      <c r="N274" s="2" t="str">
        <f t="shared" ca="1" si="55"/>
        <v/>
      </c>
      <c r="O274" s="84" t="str">
        <f t="shared" ca="1" si="60"/>
        <v/>
      </c>
      <c r="P274" s="84" t="str">
        <f t="shared" ca="1" si="61"/>
        <v/>
      </c>
      <c r="Q274" s="41" t="str">
        <f t="shared" ca="1" si="56"/>
        <v/>
      </c>
      <c r="R274" s="81" t="str">
        <f t="shared" ca="1" si="57"/>
        <v/>
      </c>
      <c r="S274" s="15" t="str">
        <f t="shared" ca="1" si="58"/>
        <v/>
      </c>
      <c r="T274" s="80" t="str">
        <f t="shared" ca="1" si="59"/>
        <v/>
      </c>
    </row>
    <row r="275" spans="4:20" x14ac:dyDescent="0.25">
      <c r="D275" s="26"/>
      <c r="E275" s="2" t="str">
        <f t="shared" ca="1" si="53"/>
        <v/>
      </c>
      <c r="F275" s="40" t="str">
        <f t="shared" ca="1" si="54"/>
        <v/>
      </c>
      <c r="G275" s="40" t="str">
        <f t="shared" ca="1" si="50"/>
        <v/>
      </c>
      <c r="H275" s="41" t="str">
        <f t="shared" ca="1" si="51"/>
        <v/>
      </c>
      <c r="I275" s="40" t="str">
        <f t="shared" ca="1" si="52"/>
        <v/>
      </c>
      <c r="J275" s="82"/>
      <c r="K275" s="82"/>
      <c r="M275" s="78" t="str">
        <f ca="1">IF(N275&lt;=$B$9,IF(N275&lt;$B$10,0,IF(N275=$B$10,SUM($T$6:T275),0)),"")</f>
        <v/>
      </c>
      <c r="N275" s="2" t="str">
        <f t="shared" ca="1" si="55"/>
        <v/>
      </c>
      <c r="O275" s="84" t="str">
        <f t="shared" ca="1" si="60"/>
        <v/>
      </c>
      <c r="P275" s="84" t="str">
        <f t="shared" ca="1" si="61"/>
        <v/>
      </c>
      <c r="Q275" s="41" t="str">
        <f t="shared" ca="1" si="56"/>
        <v/>
      </c>
      <c r="R275" s="81" t="str">
        <f t="shared" ca="1" si="57"/>
        <v/>
      </c>
      <c r="S275" s="15" t="str">
        <f t="shared" ca="1" si="58"/>
        <v/>
      </c>
      <c r="T275" s="80" t="str">
        <f t="shared" ca="1" si="59"/>
        <v/>
      </c>
    </row>
    <row r="276" spans="4:20" x14ac:dyDescent="0.25">
      <c r="D276" s="26"/>
      <c r="E276" s="2" t="str">
        <f t="shared" ca="1" si="53"/>
        <v/>
      </c>
      <c r="F276" s="40" t="str">
        <f t="shared" ca="1" si="54"/>
        <v/>
      </c>
      <c r="G276" s="40" t="str">
        <f t="shared" ca="1" si="50"/>
        <v/>
      </c>
      <c r="H276" s="41" t="str">
        <f t="shared" ca="1" si="51"/>
        <v/>
      </c>
      <c r="I276" s="40" t="str">
        <f t="shared" ca="1" si="52"/>
        <v/>
      </c>
      <c r="J276" s="82"/>
      <c r="K276" s="82"/>
      <c r="M276" s="78" t="str">
        <f ca="1">IF(N276&lt;=$B$9,IF(N276&lt;$B$10,0,IF(N276=$B$10,SUM($T$6:T276),0)),"")</f>
        <v/>
      </c>
      <c r="N276" s="2" t="str">
        <f t="shared" ca="1" si="55"/>
        <v/>
      </c>
      <c r="O276" s="84" t="str">
        <f t="shared" ca="1" si="60"/>
        <v/>
      </c>
      <c r="P276" s="84" t="str">
        <f t="shared" ca="1" si="61"/>
        <v/>
      </c>
      <c r="Q276" s="41" t="str">
        <f t="shared" ca="1" si="56"/>
        <v/>
      </c>
      <c r="R276" s="81" t="str">
        <f t="shared" ca="1" si="57"/>
        <v/>
      </c>
      <c r="S276" s="15" t="str">
        <f t="shared" ca="1" si="58"/>
        <v/>
      </c>
      <c r="T276" s="80" t="str">
        <f t="shared" ca="1" si="59"/>
        <v/>
      </c>
    </row>
    <row r="277" spans="4:20" x14ac:dyDescent="0.25">
      <c r="D277" s="26"/>
      <c r="E277" s="2" t="str">
        <f t="shared" ca="1" si="53"/>
        <v/>
      </c>
      <c r="F277" s="40" t="str">
        <f t="shared" ca="1" si="54"/>
        <v/>
      </c>
      <c r="G277" s="40" t="str">
        <f t="shared" ca="1" si="50"/>
        <v/>
      </c>
      <c r="H277" s="41" t="str">
        <f t="shared" ca="1" si="51"/>
        <v/>
      </c>
      <c r="I277" s="40" t="str">
        <f t="shared" ca="1" si="52"/>
        <v/>
      </c>
      <c r="J277" s="82"/>
      <c r="K277" s="82"/>
      <c r="M277" s="78" t="str">
        <f ca="1">IF(N277&lt;=$B$9,IF(N277&lt;$B$10,0,IF(N277=$B$10,SUM($T$6:T277),0)),"")</f>
        <v/>
      </c>
      <c r="N277" s="2" t="str">
        <f t="shared" ca="1" si="55"/>
        <v/>
      </c>
      <c r="O277" s="84" t="str">
        <f t="shared" ca="1" si="60"/>
        <v/>
      </c>
      <c r="P277" s="84" t="str">
        <f t="shared" ca="1" si="61"/>
        <v/>
      </c>
      <c r="Q277" s="41" t="str">
        <f t="shared" ca="1" si="56"/>
        <v/>
      </c>
      <c r="R277" s="81" t="str">
        <f t="shared" ca="1" si="57"/>
        <v/>
      </c>
      <c r="S277" s="15" t="str">
        <f t="shared" ca="1" si="58"/>
        <v/>
      </c>
      <c r="T277" s="80" t="str">
        <f t="shared" ca="1" si="59"/>
        <v/>
      </c>
    </row>
    <row r="278" spans="4:20" x14ac:dyDescent="0.25">
      <c r="D278" s="26"/>
      <c r="E278" s="2" t="str">
        <f t="shared" ca="1" si="53"/>
        <v/>
      </c>
      <c r="F278" s="40" t="str">
        <f t="shared" ca="1" si="54"/>
        <v/>
      </c>
      <c r="G278" s="40" t="str">
        <f t="shared" ca="1" si="50"/>
        <v/>
      </c>
      <c r="H278" s="41" t="str">
        <f t="shared" ca="1" si="51"/>
        <v/>
      </c>
      <c r="I278" s="40" t="str">
        <f t="shared" ca="1" si="52"/>
        <v/>
      </c>
      <c r="J278" s="82"/>
      <c r="K278" s="82"/>
      <c r="M278" s="78" t="str">
        <f ca="1">IF(N278&lt;=$B$9,IF(N278&lt;$B$10,0,IF(N278=$B$10,SUM($T$6:T278),0)),"")</f>
        <v/>
      </c>
      <c r="N278" s="2" t="str">
        <f t="shared" ca="1" si="55"/>
        <v/>
      </c>
      <c r="O278" s="84" t="str">
        <f t="shared" ca="1" si="60"/>
        <v/>
      </c>
      <c r="P278" s="84" t="str">
        <f t="shared" ca="1" si="61"/>
        <v/>
      </c>
      <c r="Q278" s="41" t="str">
        <f t="shared" ca="1" si="56"/>
        <v/>
      </c>
      <c r="R278" s="81" t="str">
        <f t="shared" ca="1" si="57"/>
        <v/>
      </c>
      <c r="S278" s="15" t="str">
        <f t="shared" ca="1" si="58"/>
        <v/>
      </c>
      <c r="T278" s="80" t="str">
        <f t="shared" ca="1" si="59"/>
        <v/>
      </c>
    </row>
    <row r="279" spans="4:20" x14ac:dyDescent="0.25">
      <c r="D279" s="26"/>
      <c r="E279" s="2" t="str">
        <f t="shared" ca="1" si="53"/>
        <v/>
      </c>
      <c r="F279" s="40" t="str">
        <f t="shared" ca="1" si="54"/>
        <v/>
      </c>
      <c r="G279" s="40" t="str">
        <f t="shared" ca="1" si="50"/>
        <v/>
      </c>
      <c r="H279" s="41" t="str">
        <f t="shared" ca="1" si="51"/>
        <v/>
      </c>
      <c r="I279" s="40" t="str">
        <f t="shared" ca="1" si="52"/>
        <v/>
      </c>
      <c r="J279" s="82"/>
      <c r="K279" s="82"/>
      <c r="M279" s="78" t="str">
        <f ca="1">IF(N279&lt;=$B$9,IF(N279&lt;$B$10,0,IF(N279=$B$10,SUM($T$6:T279),0)),"")</f>
        <v/>
      </c>
      <c r="N279" s="2" t="str">
        <f t="shared" ca="1" si="55"/>
        <v/>
      </c>
      <c r="O279" s="84" t="str">
        <f t="shared" ca="1" si="60"/>
        <v/>
      </c>
      <c r="P279" s="84" t="str">
        <f t="shared" ca="1" si="61"/>
        <v/>
      </c>
      <c r="Q279" s="41" t="str">
        <f t="shared" ca="1" si="56"/>
        <v/>
      </c>
      <c r="R279" s="81" t="str">
        <f t="shared" ca="1" si="57"/>
        <v/>
      </c>
      <c r="S279" s="15" t="str">
        <f t="shared" ca="1" si="58"/>
        <v/>
      </c>
      <c r="T279" s="80" t="str">
        <f t="shared" ca="1" si="59"/>
        <v/>
      </c>
    </row>
    <row r="280" spans="4:20" x14ac:dyDescent="0.25">
      <c r="D280" s="26"/>
      <c r="E280" s="2" t="str">
        <f t="shared" ca="1" si="53"/>
        <v/>
      </c>
      <c r="F280" s="40" t="str">
        <f t="shared" ca="1" si="54"/>
        <v/>
      </c>
      <c r="G280" s="40" t="str">
        <f t="shared" ca="1" si="50"/>
        <v/>
      </c>
      <c r="H280" s="41" t="str">
        <f t="shared" ca="1" si="51"/>
        <v/>
      </c>
      <c r="I280" s="40" t="str">
        <f t="shared" ca="1" si="52"/>
        <v/>
      </c>
      <c r="J280" s="82"/>
      <c r="K280" s="82"/>
      <c r="M280" s="78" t="str">
        <f ca="1">IF(N280&lt;=$B$9,IF(N280&lt;$B$10,0,IF(N280=$B$10,SUM($T$6:T280),0)),"")</f>
        <v/>
      </c>
      <c r="N280" s="2" t="str">
        <f t="shared" ca="1" si="55"/>
        <v/>
      </c>
      <c r="O280" s="84" t="str">
        <f t="shared" ca="1" si="60"/>
        <v/>
      </c>
      <c r="P280" s="84" t="str">
        <f t="shared" ca="1" si="61"/>
        <v/>
      </c>
      <c r="Q280" s="41" t="str">
        <f t="shared" ca="1" si="56"/>
        <v/>
      </c>
      <c r="R280" s="81" t="str">
        <f t="shared" ca="1" si="57"/>
        <v/>
      </c>
      <c r="S280" s="15" t="str">
        <f t="shared" ca="1" si="58"/>
        <v/>
      </c>
      <c r="T280" s="80" t="str">
        <f t="shared" ca="1" si="59"/>
        <v/>
      </c>
    </row>
    <row r="281" spans="4:20" x14ac:dyDescent="0.25">
      <c r="D281" s="26"/>
      <c r="E281" s="2" t="str">
        <f t="shared" ca="1" si="53"/>
        <v/>
      </c>
      <c r="F281" s="40" t="str">
        <f t="shared" ca="1" si="54"/>
        <v/>
      </c>
      <c r="G281" s="40" t="str">
        <f t="shared" ca="1" si="50"/>
        <v/>
      </c>
      <c r="H281" s="41" t="str">
        <f t="shared" ca="1" si="51"/>
        <v/>
      </c>
      <c r="I281" s="40" t="str">
        <f t="shared" ca="1" si="52"/>
        <v/>
      </c>
      <c r="J281" s="82"/>
      <c r="K281" s="82"/>
      <c r="M281" s="78" t="str">
        <f ca="1">IF(N281&lt;=$B$9,IF(N281&lt;$B$10,0,IF(N281=$B$10,SUM($T$6:T281),0)),"")</f>
        <v/>
      </c>
      <c r="N281" s="2" t="str">
        <f t="shared" ca="1" si="55"/>
        <v/>
      </c>
      <c r="O281" s="84" t="str">
        <f t="shared" ca="1" si="60"/>
        <v/>
      </c>
      <c r="P281" s="84" t="str">
        <f t="shared" ca="1" si="61"/>
        <v/>
      </c>
      <c r="Q281" s="41" t="str">
        <f t="shared" ca="1" si="56"/>
        <v/>
      </c>
      <c r="R281" s="81" t="str">
        <f t="shared" ca="1" si="57"/>
        <v/>
      </c>
      <c r="S281" s="15" t="str">
        <f t="shared" ca="1" si="58"/>
        <v/>
      </c>
      <c r="T281" s="80" t="str">
        <f t="shared" ca="1" si="59"/>
        <v/>
      </c>
    </row>
    <row r="282" spans="4:20" x14ac:dyDescent="0.25">
      <c r="D282" s="26"/>
      <c r="E282" s="2" t="str">
        <f t="shared" ca="1" si="53"/>
        <v/>
      </c>
      <c r="F282" s="40" t="str">
        <f t="shared" ca="1" si="54"/>
        <v/>
      </c>
      <c r="G282" s="40" t="str">
        <f t="shared" ca="1" si="50"/>
        <v/>
      </c>
      <c r="H282" s="41" t="str">
        <f t="shared" ca="1" si="51"/>
        <v/>
      </c>
      <c r="I282" s="40" t="str">
        <f t="shared" ca="1" si="52"/>
        <v/>
      </c>
      <c r="J282" s="82"/>
      <c r="K282" s="82"/>
      <c r="M282" s="78" t="str">
        <f ca="1">IF(N282&lt;=$B$9,IF(N282&lt;$B$10,0,IF(N282=$B$10,SUM($T$6:T282),0)),"")</f>
        <v/>
      </c>
      <c r="N282" s="2" t="str">
        <f t="shared" ca="1" si="55"/>
        <v/>
      </c>
      <c r="O282" s="84" t="str">
        <f t="shared" ca="1" si="60"/>
        <v/>
      </c>
      <c r="P282" s="84" t="str">
        <f t="shared" ca="1" si="61"/>
        <v/>
      </c>
      <c r="Q282" s="41" t="str">
        <f t="shared" ca="1" si="56"/>
        <v/>
      </c>
      <c r="R282" s="81" t="str">
        <f t="shared" ca="1" si="57"/>
        <v/>
      </c>
      <c r="S282" s="15" t="str">
        <f t="shared" ca="1" si="58"/>
        <v/>
      </c>
      <c r="T282" s="80" t="str">
        <f t="shared" ca="1" si="59"/>
        <v/>
      </c>
    </row>
    <row r="283" spans="4:20" x14ac:dyDescent="0.25">
      <c r="D283" s="26"/>
      <c r="E283" s="2" t="str">
        <f t="shared" ca="1" si="53"/>
        <v/>
      </c>
      <c r="F283" s="40" t="str">
        <f t="shared" ca="1" si="54"/>
        <v/>
      </c>
      <c r="G283" s="40" t="str">
        <f t="shared" ca="1" si="50"/>
        <v/>
      </c>
      <c r="H283" s="41" t="str">
        <f t="shared" ca="1" si="51"/>
        <v/>
      </c>
      <c r="I283" s="40" t="str">
        <f t="shared" ca="1" si="52"/>
        <v/>
      </c>
      <c r="J283" s="82"/>
      <c r="K283" s="82"/>
      <c r="M283" s="78" t="str">
        <f ca="1">IF(N283&lt;=$B$9,IF(N283&lt;$B$10,0,IF(N283=$B$10,SUM($T$6:T283),0)),"")</f>
        <v/>
      </c>
      <c r="N283" s="2" t="str">
        <f t="shared" ca="1" si="55"/>
        <v/>
      </c>
      <c r="O283" s="84" t="str">
        <f t="shared" ca="1" si="60"/>
        <v/>
      </c>
      <c r="P283" s="84" t="str">
        <f t="shared" ca="1" si="61"/>
        <v/>
      </c>
      <c r="Q283" s="41" t="str">
        <f t="shared" ca="1" si="56"/>
        <v/>
      </c>
      <c r="R283" s="81" t="str">
        <f t="shared" ca="1" si="57"/>
        <v/>
      </c>
      <c r="S283" s="15" t="str">
        <f t="shared" ca="1" si="58"/>
        <v/>
      </c>
      <c r="T283" s="80" t="str">
        <f t="shared" ca="1" si="59"/>
        <v/>
      </c>
    </row>
    <row r="284" spans="4:20" x14ac:dyDescent="0.25">
      <c r="D284" s="26"/>
      <c r="E284" s="2" t="str">
        <f t="shared" ca="1" si="53"/>
        <v/>
      </c>
      <c r="F284" s="40" t="str">
        <f t="shared" ca="1" si="54"/>
        <v/>
      </c>
      <c r="G284" s="40" t="str">
        <f t="shared" ca="1" si="50"/>
        <v/>
      </c>
      <c r="H284" s="41" t="str">
        <f t="shared" ca="1" si="51"/>
        <v/>
      </c>
      <c r="I284" s="40" t="str">
        <f t="shared" ca="1" si="52"/>
        <v/>
      </c>
      <c r="J284" s="82"/>
      <c r="K284" s="82"/>
      <c r="M284" s="78" t="str">
        <f ca="1">IF(N284&lt;=$B$9,IF(N284&lt;$B$10,0,IF(N284=$B$10,SUM($T$6:T284),0)),"")</f>
        <v/>
      </c>
      <c r="N284" s="2" t="str">
        <f t="shared" ca="1" si="55"/>
        <v/>
      </c>
      <c r="O284" s="84" t="str">
        <f t="shared" ca="1" si="60"/>
        <v/>
      </c>
      <c r="P284" s="84" t="str">
        <f t="shared" ca="1" si="61"/>
        <v/>
      </c>
      <c r="Q284" s="41" t="str">
        <f t="shared" ca="1" si="56"/>
        <v/>
      </c>
      <c r="R284" s="81" t="str">
        <f t="shared" ca="1" si="57"/>
        <v/>
      </c>
      <c r="S284" s="15" t="str">
        <f t="shared" ca="1" si="58"/>
        <v/>
      </c>
      <c r="T284" s="80" t="str">
        <f t="shared" ca="1" si="59"/>
        <v/>
      </c>
    </row>
    <row r="285" spans="4:20" x14ac:dyDescent="0.25">
      <c r="D285" s="26"/>
      <c r="E285" s="2" t="str">
        <f t="shared" ca="1" si="53"/>
        <v/>
      </c>
      <c r="F285" s="40" t="str">
        <f t="shared" ca="1" si="54"/>
        <v/>
      </c>
      <c r="G285" s="40" t="str">
        <f t="shared" ca="1" si="50"/>
        <v/>
      </c>
      <c r="H285" s="41" t="str">
        <f t="shared" ca="1" si="51"/>
        <v/>
      </c>
      <c r="I285" s="40" t="str">
        <f t="shared" ca="1" si="52"/>
        <v/>
      </c>
      <c r="J285" s="82"/>
      <c r="K285" s="82"/>
      <c r="M285" s="78" t="str">
        <f ca="1">IF(N285&lt;=$B$9,IF(N285&lt;$B$10,0,IF(N285=$B$10,SUM($T$6:T285),0)),"")</f>
        <v/>
      </c>
      <c r="N285" s="2" t="str">
        <f t="shared" ca="1" si="55"/>
        <v/>
      </c>
      <c r="O285" s="84" t="str">
        <f t="shared" ca="1" si="60"/>
        <v/>
      </c>
      <c r="P285" s="84" t="str">
        <f t="shared" ca="1" si="61"/>
        <v/>
      </c>
      <c r="Q285" s="41" t="str">
        <f t="shared" ca="1" si="56"/>
        <v/>
      </c>
      <c r="R285" s="81" t="str">
        <f t="shared" ca="1" si="57"/>
        <v/>
      </c>
      <c r="S285" s="15" t="str">
        <f t="shared" ca="1" si="58"/>
        <v/>
      </c>
      <c r="T285" s="80" t="str">
        <f t="shared" ca="1" si="59"/>
        <v/>
      </c>
    </row>
    <row r="286" spans="4:20" x14ac:dyDescent="0.25">
      <c r="D286" s="26"/>
      <c r="E286" s="2" t="str">
        <f t="shared" ca="1" si="53"/>
        <v/>
      </c>
      <c r="F286" s="40" t="str">
        <f t="shared" ca="1" si="54"/>
        <v/>
      </c>
      <c r="G286" s="40" t="str">
        <f t="shared" ca="1" si="50"/>
        <v/>
      </c>
      <c r="H286" s="41" t="str">
        <f t="shared" ca="1" si="51"/>
        <v/>
      </c>
      <c r="I286" s="40" t="str">
        <f t="shared" ca="1" si="52"/>
        <v/>
      </c>
      <c r="J286" s="82"/>
      <c r="K286" s="82"/>
      <c r="M286" s="78" t="str">
        <f ca="1">IF(N286&lt;=$B$9,IF(N286&lt;$B$10,0,IF(N286=$B$10,SUM($T$6:T286),0)),"")</f>
        <v/>
      </c>
      <c r="N286" s="2" t="str">
        <f t="shared" ca="1" si="55"/>
        <v/>
      </c>
      <c r="O286" s="84" t="str">
        <f t="shared" ca="1" si="60"/>
        <v/>
      </c>
      <c r="P286" s="84" t="str">
        <f t="shared" ca="1" si="61"/>
        <v/>
      </c>
      <c r="Q286" s="41" t="str">
        <f t="shared" ca="1" si="56"/>
        <v/>
      </c>
      <c r="R286" s="81" t="str">
        <f t="shared" ca="1" si="57"/>
        <v/>
      </c>
      <c r="S286" s="15" t="str">
        <f t="shared" ca="1" si="58"/>
        <v/>
      </c>
      <c r="T286" s="80" t="str">
        <f t="shared" ca="1" si="59"/>
        <v/>
      </c>
    </row>
    <row r="287" spans="4:20" x14ac:dyDescent="0.25">
      <c r="D287" s="26"/>
      <c r="E287" s="2" t="str">
        <f t="shared" ca="1" si="53"/>
        <v/>
      </c>
      <c r="F287" s="40" t="str">
        <f t="shared" ca="1" si="54"/>
        <v/>
      </c>
      <c r="G287" s="40" t="str">
        <f t="shared" ca="1" si="50"/>
        <v/>
      </c>
      <c r="H287" s="41" t="str">
        <f t="shared" ca="1" si="51"/>
        <v/>
      </c>
      <c r="I287" s="40" t="str">
        <f t="shared" ca="1" si="52"/>
        <v/>
      </c>
      <c r="J287" s="82"/>
      <c r="K287" s="82"/>
      <c r="M287" s="78" t="str">
        <f ca="1">IF(N287&lt;=$B$9,IF(N287&lt;$B$10,0,IF(N287=$B$10,SUM($T$6:T287),0)),"")</f>
        <v/>
      </c>
      <c r="N287" s="2" t="str">
        <f t="shared" ca="1" si="55"/>
        <v/>
      </c>
      <c r="O287" s="84" t="str">
        <f t="shared" ca="1" si="60"/>
        <v/>
      </c>
      <c r="P287" s="84" t="str">
        <f t="shared" ca="1" si="61"/>
        <v/>
      </c>
      <c r="Q287" s="41" t="str">
        <f t="shared" ca="1" si="56"/>
        <v/>
      </c>
      <c r="R287" s="81" t="str">
        <f t="shared" ca="1" si="57"/>
        <v/>
      </c>
      <c r="S287" s="15" t="str">
        <f t="shared" ca="1" si="58"/>
        <v/>
      </c>
      <c r="T287" s="80" t="str">
        <f t="shared" ca="1" si="59"/>
        <v/>
      </c>
    </row>
    <row r="288" spans="4:20" x14ac:dyDescent="0.25">
      <c r="D288" s="26"/>
      <c r="E288" s="2" t="str">
        <f t="shared" ca="1" si="53"/>
        <v/>
      </c>
      <c r="F288" s="40" t="str">
        <f t="shared" ca="1" si="54"/>
        <v/>
      </c>
      <c r="G288" s="40" t="str">
        <f t="shared" ca="1" si="50"/>
        <v/>
      </c>
      <c r="H288" s="41" t="str">
        <f t="shared" ca="1" si="51"/>
        <v/>
      </c>
      <c r="I288" s="40" t="str">
        <f t="shared" ca="1" si="52"/>
        <v/>
      </c>
      <c r="J288" s="82"/>
      <c r="K288" s="82"/>
      <c r="M288" s="78" t="str">
        <f ca="1">IF(N288&lt;=$B$9,IF(N288&lt;$B$10,0,IF(N288=$B$10,SUM($T$6:T288),0)),"")</f>
        <v/>
      </c>
      <c r="N288" s="2" t="str">
        <f t="shared" ca="1" si="55"/>
        <v/>
      </c>
      <c r="O288" s="84" t="str">
        <f t="shared" ca="1" si="60"/>
        <v/>
      </c>
      <c r="P288" s="84" t="str">
        <f t="shared" ca="1" si="61"/>
        <v/>
      </c>
      <c r="Q288" s="41" t="str">
        <f t="shared" ca="1" si="56"/>
        <v/>
      </c>
      <c r="R288" s="81" t="str">
        <f t="shared" ca="1" si="57"/>
        <v/>
      </c>
      <c r="S288" s="15" t="str">
        <f t="shared" ca="1" si="58"/>
        <v/>
      </c>
      <c r="T288" s="80" t="str">
        <f t="shared" ca="1" si="59"/>
        <v/>
      </c>
    </row>
    <row r="289" spans="4:20" x14ac:dyDescent="0.25">
      <c r="D289" s="26"/>
      <c r="E289" s="2" t="str">
        <f t="shared" ca="1" si="53"/>
        <v/>
      </c>
      <c r="F289" s="40" t="str">
        <f t="shared" ca="1" si="54"/>
        <v/>
      </c>
      <c r="G289" s="40" t="str">
        <f t="shared" ca="1" si="50"/>
        <v/>
      </c>
      <c r="H289" s="41" t="str">
        <f t="shared" ca="1" si="51"/>
        <v/>
      </c>
      <c r="I289" s="40" t="str">
        <f t="shared" ca="1" si="52"/>
        <v/>
      </c>
      <c r="J289" s="82"/>
      <c r="K289" s="82"/>
      <c r="M289" s="78" t="str">
        <f ca="1">IF(N289&lt;=$B$9,IF(N289&lt;$B$10,0,IF(N289=$B$10,SUM($T$6:T289),0)),"")</f>
        <v/>
      </c>
      <c r="N289" s="2" t="str">
        <f t="shared" ca="1" si="55"/>
        <v/>
      </c>
      <c r="O289" s="84" t="str">
        <f t="shared" ca="1" si="60"/>
        <v/>
      </c>
      <c r="P289" s="84" t="str">
        <f t="shared" ca="1" si="61"/>
        <v/>
      </c>
      <c r="Q289" s="41" t="str">
        <f t="shared" ca="1" si="56"/>
        <v/>
      </c>
      <c r="R289" s="81" t="str">
        <f t="shared" ca="1" si="57"/>
        <v/>
      </c>
      <c r="S289" s="15" t="str">
        <f t="shared" ca="1" si="58"/>
        <v/>
      </c>
      <c r="T289" s="80" t="str">
        <f t="shared" ca="1" si="59"/>
        <v/>
      </c>
    </row>
    <row r="290" spans="4:20" x14ac:dyDescent="0.25">
      <c r="D290" s="26"/>
      <c r="E290" s="2" t="str">
        <f t="shared" ca="1" si="53"/>
        <v/>
      </c>
      <c r="F290" s="40" t="str">
        <f t="shared" ca="1" si="54"/>
        <v/>
      </c>
      <c r="G290" s="40" t="str">
        <f t="shared" ca="1" si="50"/>
        <v/>
      </c>
      <c r="H290" s="41" t="str">
        <f t="shared" ca="1" si="51"/>
        <v/>
      </c>
      <c r="I290" s="40" t="str">
        <f t="shared" ca="1" si="52"/>
        <v/>
      </c>
      <c r="J290" s="82"/>
      <c r="K290" s="82"/>
      <c r="M290" s="78" t="str">
        <f ca="1">IF(N290&lt;=$B$9,IF(N290&lt;$B$10,0,IF(N290=$B$10,SUM($T$6:T290),0)),"")</f>
        <v/>
      </c>
      <c r="N290" s="2" t="str">
        <f t="shared" ca="1" si="55"/>
        <v/>
      </c>
      <c r="O290" s="84" t="str">
        <f t="shared" ca="1" si="60"/>
        <v/>
      </c>
      <c r="P290" s="84" t="str">
        <f t="shared" ca="1" si="61"/>
        <v/>
      </c>
      <c r="Q290" s="41" t="str">
        <f t="shared" ca="1" si="56"/>
        <v/>
      </c>
      <c r="R290" s="81" t="str">
        <f t="shared" ca="1" si="57"/>
        <v/>
      </c>
      <c r="S290" s="15" t="str">
        <f t="shared" ca="1" si="58"/>
        <v/>
      </c>
      <c r="T290" s="80" t="str">
        <f t="shared" ca="1" si="59"/>
        <v/>
      </c>
    </row>
    <row r="291" spans="4:20" x14ac:dyDescent="0.25">
      <c r="D291" s="26"/>
      <c r="E291" s="2" t="str">
        <f t="shared" ca="1" si="53"/>
        <v/>
      </c>
      <c r="F291" s="40" t="str">
        <f t="shared" ca="1" si="54"/>
        <v/>
      </c>
      <c r="G291" s="40" t="str">
        <f t="shared" ca="1" si="50"/>
        <v/>
      </c>
      <c r="H291" s="41" t="str">
        <f t="shared" ca="1" si="51"/>
        <v/>
      </c>
      <c r="I291" s="40" t="str">
        <f t="shared" ca="1" si="52"/>
        <v/>
      </c>
      <c r="J291" s="82"/>
      <c r="K291" s="82"/>
      <c r="M291" s="78" t="str">
        <f ca="1">IF(N291&lt;=$B$9,IF(N291&lt;$B$10,0,IF(N291=$B$10,SUM($T$6:T291),0)),"")</f>
        <v/>
      </c>
      <c r="N291" s="2" t="str">
        <f t="shared" ca="1" si="55"/>
        <v/>
      </c>
      <c r="O291" s="84" t="str">
        <f t="shared" ca="1" si="60"/>
        <v/>
      </c>
      <c r="P291" s="84" t="str">
        <f t="shared" ca="1" si="61"/>
        <v/>
      </c>
      <c r="Q291" s="41" t="str">
        <f t="shared" ca="1" si="56"/>
        <v/>
      </c>
      <c r="R291" s="81" t="str">
        <f t="shared" ca="1" si="57"/>
        <v/>
      </c>
      <c r="S291" s="15" t="str">
        <f t="shared" ca="1" si="58"/>
        <v/>
      </c>
      <c r="T291" s="80" t="str">
        <f t="shared" ca="1" si="59"/>
        <v/>
      </c>
    </row>
    <row r="292" spans="4:20" x14ac:dyDescent="0.25">
      <c r="D292" s="26"/>
      <c r="E292" s="2" t="str">
        <f t="shared" ca="1" si="53"/>
        <v/>
      </c>
      <c r="F292" s="40" t="str">
        <f t="shared" ca="1" si="54"/>
        <v/>
      </c>
      <c r="G292" s="40" t="str">
        <f t="shared" ca="1" si="50"/>
        <v/>
      </c>
      <c r="H292" s="41" t="str">
        <f t="shared" ca="1" si="51"/>
        <v/>
      </c>
      <c r="I292" s="40" t="str">
        <f t="shared" ca="1" si="52"/>
        <v/>
      </c>
      <c r="J292" s="82"/>
      <c r="K292" s="82"/>
      <c r="M292" s="78" t="str">
        <f ca="1">IF(N292&lt;=$B$9,IF(N292&lt;$B$10,0,IF(N292=$B$10,SUM($T$6:T292),0)),"")</f>
        <v/>
      </c>
      <c r="N292" s="2" t="str">
        <f t="shared" ca="1" si="55"/>
        <v/>
      </c>
      <c r="O292" s="84" t="str">
        <f t="shared" ca="1" si="60"/>
        <v/>
      </c>
      <c r="P292" s="84" t="str">
        <f t="shared" ca="1" si="61"/>
        <v/>
      </c>
      <c r="Q292" s="41" t="str">
        <f t="shared" ca="1" si="56"/>
        <v/>
      </c>
      <c r="R292" s="81" t="str">
        <f t="shared" ca="1" si="57"/>
        <v/>
      </c>
      <c r="S292" s="15" t="str">
        <f t="shared" ca="1" si="58"/>
        <v/>
      </c>
      <c r="T292" s="80" t="str">
        <f t="shared" ca="1" si="59"/>
        <v/>
      </c>
    </row>
    <row r="293" spans="4:20" x14ac:dyDescent="0.25">
      <c r="D293" s="26"/>
      <c r="E293" s="2" t="str">
        <f t="shared" ca="1" si="53"/>
        <v/>
      </c>
      <c r="F293" s="40" t="str">
        <f t="shared" ca="1" si="54"/>
        <v/>
      </c>
      <c r="G293" s="40" t="str">
        <f t="shared" ca="1" si="50"/>
        <v/>
      </c>
      <c r="H293" s="41" t="str">
        <f t="shared" ca="1" si="51"/>
        <v/>
      </c>
      <c r="I293" s="40" t="str">
        <f t="shared" ca="1" si="52"/>
        <v/>
      </c>
      <c r="J293" s="82"/>
      <c r="K293" s="82"/>
      <c r="M293" s="78" t="str">
        <f ca="1">IF(N293&lt;=$B$9,IF(N293&lt;$B$10,0,IF(N293=$B$10,SUM($T$6:T293),0)),"")</f>
        <v/>
      </c>
      <c r="N293" s="2" t="str">
        <f t="shared" ca="1" si="55"/>
        <v/>
      </c>
      <c r="O293" s="84" t="str">
        <f t="shared" ca="1" si="60"/>
        <v/>
      </c>
      <c r="P293" s="84" t="str">
        <f t="shared" ca="1" si="61"/>
        <v/>
      </c>
      <c r="Q293" s="41" t="str">
        <f t="shared" ca="1" si="56"/>
        <v/>
      </c>
      <c r="R293" s="81" t="str">
        <f t="shared" ca="1" si="57"/>
        <v/>
      </c>
      <c r="S293" s="15" t="str">
        <f t="shared" ca="1" si="58"/>
        <v/>
      </c>
      <c r="T293" s="80" t="str">
        <f t="shared" ca="1" si="59"/>
        <v/>
      </c>
    </row>
    <row r="294" spans="4:20" x14ac:dyDescent="0.25">
      <c r="D294" s="26"/>
      <c r="E294" s="2" t="str">
        <f t="shared" ca="1" si="53"/>
        <v/>
      </c>
      <c r="F294" s="40" t="str">
        <f t="shared" ca="1" si="54"/>
        <v/>
      </c>
      <c r="G294" s="40" t="str">
        <f t="shared" ca="1" si="50"/>
        <v/>
      </c>
      <c r="H294" s="41" t="str">
        <f t="shared" ca="1" si="51"/>
        <v/>
      </c>
      <c r="I294" s="40" t="str">
        <f t="shared" ca="1" si="52"/>
        <v/>
      </c>
      <c r="J294" s="82"/>
      <c r="K294" s="82"/>
      <c r="M294" s="78" t="str">
        <f ca="1">IF(N294&lt;=$B$9,IF(N294&lt;$B$10,0,IF(N294=$B$10,SUM($T$6:T294),0)),"")</f>
        <v/>
      </c>
      <c r="N294" s="2" t="str">
        <f t="shared" ca="1" si="55"/>
        <v/>
      </c>
      <c r="O294" s="84" t="str">
        <f t="shared" ca="1" si="60"/>
        <v/>
      </c>
      <c r="P294" s="84" t="str">
        <f t="shared" ca="1" si="61"/>
        <v/>
      </c>
      <c r="Q294" s="41" t="str">
        <f t="shared" ca="1" si="56"/>
        <v/>
      </c>
      <c r="R294" s="81" t="str">
        <f t="shared" ca="1" si="57"/>
        <v/>
      </c>
      <c r="S294" s="15" t="str">
        <f t="shared" ca="1" si="58"/>
        <v/>
      </c>
      <c r="T294" s="80" t="str">
        <f t="shared" ca="1" si="59"/>
        <v/>
      </c>
    </row>
    <row r="295" spans="4:20" x14ac:dyDescent="0.25">
      <c r="D295" s="26"/>
      <c r="E295" s="2" t="str">
        <f t="shared" ca="1" si="53"/>
        <v/>
      </c>
      <c r="F295" s="40" t="str">
        <f t="shared" ca="1" si="54"/>
        <v/>
      </c>
      <c r="G295" s="40" t="str">
        <f t="shared" ca="1" si="50"/>
        <v/>
      </c>
      <c r="H295" s="41" t="str">
        <f t="shared" ca="1" si="51"/>
        <v/>
      </c>
      <c r="I295" s="40" t="str">
        <f t="shared" ca="1" si="52"/>
        <v/>
      </c>
      <c r="J295" s="82"/>
      <c r="K295" s="82"/>
      <c r="M295" s="78" t="str">
        <f ca="1">IF(N295&lt;=$B$9,IF(N295&lt;$B$10,0,IF(N295=$B$10,SUM($T$6:T295),0)),"")</f>
        <v/>
      </c>
      <c r="N295" s="2" t="str">
        <f t="shared" ca="1" si="55"/>
        <v/>
      </c>
      <c r="O295" s="84" t="str">
        <f t="shared" ca="1" si="60"/>
        <v/>
      </c>
      <c r="P295" s="84" t="str">
        <f t="shared" ca="1" si="61"/>
        <v/>
      </c>
      <c r="Q295" s="41" t="str">
        <f t="shared" ca="1" si="56"/>
        <v/>
      </c>
      <c r="R295" s="81" t="str">
        <f t="shared" ca="1" si="57"/>
        <v/>
      </c>
      <c r="S295" s="15" t="str">
        <f t="shared" ca="1" si="58"/>
        <v/>
      </c>
      <c r="T295" s="80" t="str">
        <f t="shared" ca="1" si="59"/>
        <v/>
      </c>
    </row>
    <row r="296" spans="4:20" x14ac:dyDescent="0.25">
      <c r="D296" s="26"/>
      <c r="E296" s="2" t="str">
        <f t="shared" ca="1" si="53"/>
        <v/>
      </c>
      <c r="F296" s="40" t="str">
        <f t="shared" ca="1" si="54"/>
        <v/>
      </c>
      <c r="G296" s="40" t="str">
        <f t="shared" ca="1" si="50"/>
        <v/>
      </c>
      <c r="H296" s="41" t="str">
        <f t="shared" ca="1" si="51"/>
        <v/>
      </c>
      <c r="I296" s="40" t="str">
        <f t="shared" ca="1" si="52"/>
        <v/>
      </c>
      <c r="J296" s="82"/>
      <c r="K296" s="82"/>
      <c r="M296" s="78" t="str">
        <f ca="1">IF(N296&lt;=$B$9,IF(N296&lt;$B$10,0,IF(N296=$B$10,SUM($T$6:T296),0)),"")</f>
        <v/>
      </c>
      <c r="N296" s="2" t="str">
        <f t="shared" ca="1" si="55"/>
        <v/>
      </c>
      <c r="O296" s="84" t="str">
        <f t="shared" ca="1" si="60"/>
        <v/>
      </c>
      <c r="P296" s="84" t="str">
        <f t="shared" ca="1" si="61"/>
        <v/>
      </c>
      <c r="Q296" s="41" t="str">
        <f t="shared" ca="1" si="56"/>
        <v/>
      </c>
      <c r="R296" s="81" t="str">
        <f t="shared" ca="1" si="57"/>
        <v/>
      </c>
      <c r="S296" s="15" t="str">
        <f t="shared" ca="1" si="58"/>
        <v/>
      </c>
      <c r="T296" s="80" t="str">
        <f t="shared" ca="1" si="59"/>
        <v/>
      </c>
    </row>
    <row r="297" spans="4:20" x14ac:dyDescent="0.25">
      <c r="D297" s="26"/>
      <c r="E297" s="2" t="str">
        <f t="shared" ca="1" si="53"/>
        <v/>
      </c>
      <c r="F297" s="40" t="str">
        <f t="shared" ca="1" si="54"/>
        <v/>
      </c>
      <c r="G297" s="40" t="str">
        <f t="shared" ca="1" si="50"/>
        <v/>
      </c>
      <c r="H297" s="41" t="str">
        <f t="shared" ca="1" si="51"/>
        <v/>
      </c>
      <c r="I297" s="40" t="str">
        <f t="shared" ca="1" si="52"/>
        <v/>
      </c>
      <c r="J297" s="82"/>
      <c r="K297" s="82"/>
      <c r="M297" s="78" t="str">
        <f ca="1">IF(N297&lt;=$B$9,IF(N297&lt;$B$10,0,IF(N297=$B$10,SUM($T$6:T297),0)),"")</f>
        <v/>
      </c>
      <c r="N297" s="2" t="str">
        <f t="shared" ca="1" si="55"/>
        <v/>
      </c>
      <c r="O297" s="84" t="str">
        <f t="shared" ca="1" si="60"/>
        <v/>
      </c>
      <c r="P297" s="84" t="str">
        <f t="shared" ca="1" si="61"/>
        <v/>
      </c>
      <c r="Q297" s="41" t="str">
        <f t="shared" ca="1" si="56"/>
        <v/>
      </c>
      <c r="R297" s="81" t="str">
        <f t="shared" ca="1" si="57"/>
        <v/>
      </c>
      <c r="S297" s="15" t="str">
        <f t="shared" ca="1" si="58"/>
        <v/>
      </c>
      <c r="T297" s="80" t="str">
        <f t="shared" ca="1" si="59"/>
        <v/>
      </c>
    </row>
    <row r="298" spans="4:20" x14ac:dyDescent="0.25">
      <c r="D298" s="26"/>
      <c r="E298" s="2" t="str">
        <f t="shared" ca="1" si="53"/>
        <v/>
      </c>
      <c r="F298" s="40" t="str">
        <f t="shared" ca="1" si="54"/>
        <v/>
      </c>
      <c r="G298" s="40" t="str">
        <f t="shared" ca="1" si="50"/>
        <v/>
      </c>
      <c r="H298" s="41" t="str">
        <f t="shared" ca="1" si="51"/>
        <v/>
      </c>
      <c r="I298" s="40" t="str">
        <f t="shared" ca="1" si="52"/>
        <v/>
      </c>
      <c r="J298" s="82"/>
      <c r="K298" s="82"/>
      <c r="M298" s="78" t="str">
        <f ca="1">IF(N298&lt;=$B$9,IF(N298&lt;$B$10,0,IF(N298=$B$10,SUM($T$6:T298),0)),"")</f>
        <v/>
      </c>
      <c r="N298" s="2" t="str">
        <f t="shared" ca="1" si="55"/>
        <v/>
      </c>
      <c r="O298" s="84" t="str">
        <f t="shared" ca="1" si="60"/>
        <v/>
      </c>
      <c r="P298" s="84" t="str">
        <f t="shared" ca="1" si="61"/>
        <v/>
      </c>
      <c r="Q298" s="41" t="str">
        <f t="shared" ca="1" si="56"/>
        <v/>
      </c>
      <c r="R298" s="81" t="str">
        <f t="shared" ca="1" si="57"/>
        <v/>
      </c>
      <c r="S298" s="15" t="str">
        <f t="shared" ca="1" si="58"/>
        <v/>
      </c>
      <c r="T298" s="80" t="str">
        <f t="shared" ca="1" si="59"/>
        <v/>
      </c>
    </row>
    <row r="299" spans="4:20" x14ac:dyDescent="0.25">
      <c r="D299" s="26"/>
      <c r="E299" s="2" t="str">
        <f t="shared" ca="1" si="53"/>
        <v/>
      </c>
      <c r="F299" s="40" t="str">
        <f t="shared" ca="1" si="54"/>
        <v/>
      </c>
      <c r="G299" s="40" t="str">
        <f t="shared" ca="1" si="50"/>
        <v/>
      </c>
      <c r="H299" s="41" t="str">
        <f t="shared" ca="1" si="51"/>
        <v/>
      </c>
      <c r="I299" s="40" t="str">
        <f t="shared" ca="1" si="52"/>
        <v/>
      </c>
      <c r="J299" s="82"/>
      <c r="K299" s="82"/>
      <c r="M299" s="78" t="str">
        <f ca="1">IF(N299&lt;=$B$9,IF(N299&lt;$B$10,0,IF(N299=$B$10,SUM($T$6:T299),0)),"")</f>
        <v/>
      </c>
      <c r="N299" s="2" t="str">
        <f t="shared" ca="1" si="55"/>
        <v/>
      </c>
      <c r="O299" s="84" t="str">
        <f t="shared" ca="1" si="60"/>
        <v/>
      </c>
      <c r="P299" s="84" t="str">
        <f t="shared" ca="1" si="61"/>
        <v/>
      </c>
      <c r="Q299" s="41" t="str">
        <f t="shared" ca="1" si="56"/>
        <v/>
      </c>
      <c r="R299" s="81" t="str">
        <f t="shared" ca="1" si="57"/>
        <v/>
      </c>
      <c r="S299" s="15" t="str">
        <f t="shared" ca="1" si="58"/>
        <v/>
      </c>
      <c r="T299" s="80" t="str">
        <f t="shared" ca="1" si="59"/>
        <v/>
      </c>
    </row>
    <row r="300" spans="4:20" x14ac:dyDescent="0.25">
      <c r="D300" s="26"/>
      <c r="E300" s="2" t="str">
        <f t="shared" ca="1" si="53"/>
        <v/>
      </c>
      <c r="F300" s="40" t="str">
        <f t="shared" ca="1" si="54"/>
        <v/>
      </c>
      <c r="G300" s="40" t="str">
        <f t="shared" ca="1" si="50"/>
        <v/>
      </c>
      <c r="H300" s="41" t="str">
        <f t="shared" ca="1" si="51"/>
        <v/>
      </c>
      <c r="I300" s="40" t="str">
        <f t="shared" ca="1" si="52"/>
        <v/>
      </c>
      <c r="J300" s="82"/>
      <c r="K300" s="82"/>
      <c r="M300" s="78" t="str">
        <f ca="1">IF(N300&lt;=$B$9,IF(N300&lt;$B$10,0,IF(N300=$B$10,SUM($T$6:T300),0)),"")</f>
        <v/>
      </c>
      <c r="N300" s="2" t="str">
        <f t="shared" ca="1" si="55"/>
        <v/>
      </c>
      <c r="O300" s="84" t="str">
        <f t="shared" ca="1" si="60"/>
        <v/>
      </c>
      <c r="P300" s="84" t="str">
        <f t="shared" ca="1" si="61"/>
        <v/>
      </c>
      <c r="Q300" s="41" t="str">
        <f t="shared" ca="1" si="56"/>
        <v/>
      </c>
      <c r="R300" s="81" t="str">
        <f t="shared" ca="1" si="57"/>
        <v/>
      </c>
      <c r="S300" s="15" t="str">
        <f t="shared" ca="1" si="58"/>
        <v/>
      </c>
      <c r="T300" s="80" t="str">
        <f t="shared" ca="1" si="59"/>
        <v/>
      </c>
    </row>
    <row r="301" spans="4:20" x14ac:dyDescent="0.25">
      <c r="D301" s="26"/>
      <c r="E301" s="2" t="str">
        <f t="shared" ca="1" si="53"/>
        <v/>
      </c>
      <c r="F301" s="40" t="str">
        <f t="shared" ca="1" si="54"/>
        <v/>
      </c>
      <c r="G301" s="40" t="str">
        <f t="shared" ca="1" si="50"/>
        <v/>
      </c>
      <c r="H301" s="41" t="str">
        <f t="shared" ca="1" si="51"/>
        <v/>
      </c>
      <c r="I301" s="40" t="str">
        <f t="shared" ca="1" si="52"/>
        <v/>
      </c>
      <c r="J301" s="82"/>
      <c r="K301" s="82"/>
      <c r="M301" s="78" t="str">
        <f ca="1">IF(N301&lt;=$B$9,IF(N301&lt;$B$10,0,IF(N301=$B$10,SUM($T$6:T301),0)),"")</f>
        <v/>
      </c>
      <c r="N301" s="2" t="str">
        <f t="shared" ca="1" si="55"/>
        <v/>
      </c>
      <c r="O301" s="84" t="str">
        <f t="shared" ca="1" si="60"/>
        <v/>
      </c>
      <c r="P301" s="84" t="str">
        <f t="shared" ca="1" si="61"/>
        <v/>
      </c>
      <c r="Q301" s="41" t="str">
        <f t="shared" ca="1" si="56"/>
        <v/>
      </c>
      <c r="R301" s="81" t="str">
        <f t="shared" ca="1" si="57"/>
        <v/>
      </c>
      <c r="S301" s="15" t="str">
        <f t="shared" ca="1" si="58"/>
        <v/>
      </c>
      <c r="T301" s="80" t="str">
        <f t="shared" ca="1" si="59"/>
        <v/>
      </c>
    </row>
    <row r="302" spans="4:20" x14ac:dyDescent="0.25">
      <c r="D302" s="26"/>
      <c r="E302" s="2" t="str">
        <f t="shared" ca="1" si="53"/>
        <v/>
      </c>
      <c r="F302" s="40" t="str">
        <f t="shared" ca="1" si="54"/>
        <v/>
      </c>
      <c r="G302" s="40" t="str">
        <f t="shared" ca="1" si="50"/>
        <v/>
      </c>
      <c r="H302" s="41" t="str">
        <f t="shared" ca="1" si="51"/>
        <v/>
      </c>
      <c r="I302" s="40" t="str">
        <f t="shared" ca="1" si="52"/>
        <v/>
      </c>
      <c r="J302" s="82"/>
      <c r="K302" s="82"/>
      <c r="M302" s="78" t="str">
        <f ca="1">IF(N302&lt;=$B$9,IF(N302&lt;$B$10,0,IF(N302=$B$10,SUM($T$6:T302),0)),"")</f>
        <v/>
      </c>
      <c r="N302" s="2" t="str">
        <f t="shared" ca="1" si="55"/>
        <v/>
      </c>
      <c r="O302" s="84" t="str">
        <f t="shared" ca="1" si="60"/>
        <v/>
      </c>
      <c r="P302" s="84" t="str">
        <f t="shared" ca="1" si="61"/>
        <v/>
      </c>
      <c r="Q302" s="41" t="str">
        <f t="shared" ca="1" si="56"/>
        <v/>
      </c>
      <c r="R302" s="81" t="str">
        <f t="shared" ca="1" si="57"/>
        <v/>
      </c>
      <c r="S302" s="15" t="str">
        <f t="shared" ca="1" si="58"/>
        <v/>
      </c>
      <c r="T302" s="80" t="str">
        <f t="shared" ca="1" si="59"/>
        <v/>
      </c>
    </row>
    <row r="303" spans="4:20" x14ac:dyDescent="0.25">
      <c r="D303" s="26"/>
      <c r="E303" s="2" t="str">
        <f t="shared" ca="1" si="53"/>
        <v/>
      </c>
      <c r="F303" s="40" t="str">
        <f t="shared" ca="1" si="54"/>
        <v/>
      </c>
      <c r="G303" s="40" t="str">
        <f t="shared" ca="1" si="50"/>
        <v/>
      </c>
      <c r="H303" s="41" t="str">
        <f t="shared" ca="1" si="51"/>
        <v/>
      </c>
      <c r="I303" s="40" t="str">
        <f t="shared" ca="1" si="52"/>
        <v/>
      </c>
      <c r="J303" s="82"/>
      <c r="K303" s="82"/>
      <c r="M303" s="78" t="str">
        <f ca="1">IF(N303&lt;=$B$9,IF(N303&lt;$B$10,0,IF(N303=$B$10,SUM($T$6:T303),0)),"")</f>
        <v/>
      </c>
      <c r="N303" s="2" t="str">
        <f t="shared" ca="1" si="55"/>
        <v/>
      </c>
      <c r="O303" s="84" t="str">
        <f t="shared" ca="1" si="60"/>
        <v/>
      </c>
      <c r="P303" s="84" t="str">
        <f t="shared" ca="1" si="61"/>
        <v/>
      </c>
      <c r="Q303" s="41" t="str">
        <f t="shared" ca="1" si="56"/>
        <v/>
      </c>
      <c r="R303" s="81" t="str">
        <f t="shared" ca="1" si="57"/>
        <v/>
      </c>
      <c r="S303" s="15" t="str">
        <f t="shared" ca="1" si="58"/>
        <v/>
      </c>
      <c r="T303" s="80" t="str">
        <f t="shared" ca="1" si="59"/>
        <v/>
      </c>
    </row>
    <row r="304" spans="4:20" x14ac:dyDescent="0.25">
      <c r="D304" s="26"/>
      <c r="E304" s="2" t="str">
        <f t="shared" ca="1" si="53"/>
        <v/>
      </c>
      <c r="F304" s="40" t="str">
        <f t="shared" ca="1" si="54"/>
        <v/>
      </c>
      <c r="G304" s="40" t="str">
        <f t="shared" ca="1" si="50"/>
        <v/>
      </c>
      <c r="H304" s="41" t="str">
        <f t="shared" ca="1" si="51"/>
        <v/>
      </c>
      <c r="I304" s="40" t="str">
        <f t="shared" ca="1" si="52"/>
        <v/>
      </c>
      <c r="J304" s="82"/>
      <c r="K304" s="82"/>
      <c r="M304" s="78" t="str">
        <f ca="1">IF(N304&lt;=$B$9,IF(N304&lt;$B$10,0,IF(N304=$B$10,SUM($T$6:T304),0)),"")</f>
        <v/>
      </c>
      <c r="N304" s="2" t="str">
        <f t="shared" ca="1" si="55"/>
        <v/>
      </c>
      <c r="O304" s="84" t="str">
        <f t="shared" ca="1" si="60"/>
        <v/>
      </c>
      <c r="P304" s="84" t="str">
        <f t="shared" ca="1" si="61"/>
        <v/>
      </c>
      <c r="Q304" s="41" t="str">
        <f t="shared" ca="1" si="56"/>
        <v/>
      </c>
      <c r="R304" s="81" t="str">
        <f t="shared" ca="1" si="57"/>
        <v/>
      </c>
      <c r="S304" s="15" t="str">
        <f t="shared" ca="1" si="58"/>
        <v/>
      </c>
      <c r="T304" s="80" t="str">
        <f t="shared" ca="1" si="59"/>
        <v/>
      </c>
    </row>
    <row r="305" spans="4:20" x14ac:dyDescent="0.25">
      <c r="D305" s="26"/>
      <c r="E305" s="2" t="str">
        <f t="shared" ca="1" si="53"/>
        <v/>
      </c>
      <c r="F305" s="40" t="str">
        <f t="shared" ca="1" si="54"/>
        <v/>
      </c>
      <c r="G305" s="40" t="str">
        <f t="shared" ca="1" si="50"/>
        <v/>
      </c>
      <c r="H305" s="41" t="str">
        <f t="shared" ca="1" si="51"/>
        <v/>
      </c>
      <c r="I305" s="40" t="str">
        <f t="shared" ca="1" si="52"/>
        <v/>
      </c>
      <c r="J305" s="82"/>
      <c r="K305" s="82"/>
      <c r="M305" s="78" t="str">
        <f ca="1">IF(N305&lt;=$B$9,IF(N305&lt;$B$10,0,IF(N305=$B$10,SUM($T$6:T305),0)),"")</f>
        <v/>
      </c>
      <c r="N305" s="2" t="str">
        <f t="shared" ca="1" si="55"/>
        <v/>
      </c>
      <c r="O305" s="84" t="str">
        <f t="shared" ca="1" si="60"/>
        <v/>
      </c>
      <c r="P305" s="84" t="str">
        <f t="shared" ca="1" si="61"/>
        <v/>
      </c>
      <c r="Q305" s="41" t="str">
        <f t="shared" ca="1" si="56"/>
        <v/>
      </c>
      <c r="R305" s="81" t="str">
        <f t="shared" ca="1" si="57"/>
        <v/>
      </c>
      <c r="S305" s="15" t="str">
        <f t="shared" ca="1" si="58"/>
        <v/>
      </c>
      <c r="T305" s="80" t="str">
        <f t="shared" ca="1" si="59"/>
        <v/>
      </c>
    </row>
    <row r="306" spans="4:20" x14ac:dyDescent="0.25">
      <c r="D306" s="26"/>
      <c r="E306" s="2" t="str">
        <f t="shared" ca="1" si="53"/>
        <v/>
      </c>
      <c r="F306" s="40" t="str">
        <f t="shared" ca="1" si="54"/>
        <v/>
      </c>
      <c r="G306" s="40" t="str">
        <f t="shared" ca="1" si="50"/>
        <v/>
      </c>
      <c r="H306" s="41" t="str">
        <f t="shared" ca="1" si="51"/>
        <v/>
      </c>
      <c r="I306" s="40" t="str">
        <f t="shared" ca="1" si="52"/>
        <v/>
      </c>
      <c r="J306" s="82"/>
      <c r="K306" s="82"/>
      <c r="M306" s="78" t="str">
        <f ca="1">IF(N306&lt;=$B$9,IF(N306&lt;$B$10,0,IF(N306=$B$10,SUM($T$6:T306),0)),"")</f>
        <v/>
      </c>
      <c r="N306" s="2" t="str">
        <f t="shared" ca="1" si="55"/>
        <v/>
      </c>
      <c r="O306" s="84" t="str">
        <f t="shared" ca="1" si="60"/>
        <v/>
      </c>
      <c r="P306" s="84" t="str">
        <f t="shared" ca="1" si="61"/>
        <v/>
      </c>
      <c r="Q306" s="41" t="str">
        <f t="shared" ca="1" si="56"/>
        <v/>
      </c>
      <c r="R306" s="81" t="str">
        <f t="shared" ca="1" si="57"/>
        <v/>
      </c>
      <c r="S306" s="15" t="str">
        <f t="shared" ca="1" si="58"/>
        <v/>
      </c>
      <c r="T306" s="80" t="str">
        <f t="shared" ca="1" si="59"/>
        <v/>
      </c>
    </row>
    <row r="307" spans="4:20" x14ac:dyDescent="0.25">
      <c r="D307" s="26"/>
      <c r="E307" s="2" t="str">
        <f t="shared" ca="1" si="53"/>
        <v/>
      </c>
      <c r="F307" s="40" t="str">
        <f t="shared" ca="1" si="54"/>
        <v/>
      </c>
      <c r="G307" s="40" t="str">
        <f t="shared" ca="1" si="50"/>
        <v/>
      </c>
      <c r="H307" s="41" t="str">
        <f t="shared" ca="1" si="51"/>
        <v/>
      </c>
      <c r="I307" s="40" t="str">
        <f t="shared" ca="1" si="52"/>
        <v/>
      </c>
      <c r="J307" s="82"/>
      <c r="K307" s="82"/>
      <c r="M307" s="78" t="str">
        <f ca="1">IF(N307&lt;=$B$9,IF(N307&lt;$B$10,0,IF(N307=$B$10,SUM($T$6:T307),0)),"")</f>
        <v/>
      </c>
      <c r="N307" s="2" t="str">
        <f t="shared" ca="1" si="55"/>
        <v/>
      </c>
      <c r="O307" s="84" t="str">
        <f t="shared" ca="1" si="60"/>
        <v/>
      </c>
      <c r="P307" s="84" t="str">
        <f t="shared" ca="1" si="61"/>
        <v/>
      </c>
      <c r="Q307" s="41" t="str">
        <f t="shared" ca="1" si="56"/>
        <v/>
      </c>
      <c r="R307" s="81" t="str">
        <f t="shared" ca="1" si="57"/>
        <v/>
      </c>
      <c r="S307" s="15" t="str">
        <f t="shared" ca="1" si="58"/>
        <v/>
      </c>
      <c r="T307" s="80" t="str">
        <f t="shared" ca="1" si="59"/>
        <v/>
      </c>
    </row>
    <row r="308" spans="4:20" x14ac:dyDescent="0.25">
      <c r="D308" s="26"/>
      <c r="E308" s="2" t="str">
        <f t="shared" ca="1" si="53"/>
        <v/>
      </c>
      <c r="F308" s="40" t="str">
        <f t="shared" ca="1" si="54"/>
        <v/>
      </c>
      <c r="G308" s="40" t="str">
        <f t="shared" ca="1" si="50"/>
        <v/>
      </c>
      <c r="H308" s="41" t="str">
        <f t="shared" ca="1" si="51"/>
        <v/>
      </c>
      <c r="I308" s="40" t="str">
        <f t="shared" ca="1" si="52"/>
        <v/>
      </c>
      <c r="J308" s="82"/>
      <c r="K308" s="82"/>
      <c r="M308" s="78" t="str">
        <f ca="1">IF(N308&lt;=$B$9,IF(N308&lt;$B$10,0,IF(N308=$B$10,SUM($T$6:T308),0)),"")</f>
        <v/>
      </c>
      <c r="N308" s="2" t="str">
        <f t="shared" ca="1" si="55"/>
        <v/>
      </c>
      <c r="O308" s="84" t="str">
        <f t="shared" ca="1" si="60"/>
        <v/>
      </c>
      <c r="P308" s="84" t="str">
        <f t="shared" ca="1" si="61"/>
        <v/>
      </c>
      <c r="Q308" s="41" t="str">
        <f t="shared" ca="1" si="56"/>
        <v/>
      </c>
      <c r="R308" s="81" t="str">
        <f t="shared" ca="1" si="57"/>
        <v/>
      </c>
      <c r="S308" s="15" t="str">
        <f t="shared" ca="1" si="58"/>
        <v/>
      </c>
      <c r="T308" s="80" t="str">
        <f t="shared" ca="1" si="59"/>
        <v/>
      </c>
    </row>
    <row r="309" spans="4:20" x14ac:dyDescent="0.25">
      <c r="D309" s="26"/>
      <c r="E309" s="2" t="str">
        <f t="shared" ca="1" si="53"/>
        <v/>
      </c>
      <c r="F309" s="40" t="str">
        <f t="shared" ca="1" si="54"/>
        <v/>
      </c>
      <c r="G309" s="40" t="str">
        <f t="shared" ca="1" si="50"/>
        <v/>
      </c>
      <c r="H309" s="41" t="str">
        <f t="shared" ca="1" si="51"/>
        <v/>
      </c>
      <c r="I309" s="40" t="str">
        <f t="shared" ca="1" si="52"/>
        <v/>
      </c>
      <c r="J309" s="82"/>
      <c r="K309" s="82"/>
      <c r="M309" s="78" t="str">
        <f ca="1">IF(N309&lt;=$B$9,IF(N309&lt;$B$10,0,IF(N309=$B$10,SUM($T$6:T309),0)),"")</f>
        <v/>
      </c>
      <c r="N309" s="2" t="str">
        <f t="shared" ca="1" si="55"/>
        <v/>
      </c>
      <c r="O309" s="84" t="str">
        <f t="shared" ca="1" si="60"/>
        <v/>
      </c>
      <c r="P309" s="84" t="str">
        <f t="shared" ca="1" si="61"/>
        <v/>
      </c>
      <c r="Q309" s="41" t="str">
        <f t="shared" ca="1" si="56"/>
        <v/>
      </c>
      <c r="R309" s="81" t="str">
        <f t="shared" ca="1" si="57"/>
        <v/>
      </c>
      <c r="S309" s="15" t="str">
        <f t="shared" ca="1" si="58"/>
        <v/>
      </c>
      <c r="T309" s="80" t="str">
        <f t="shared" ca="1" si="59"/>
        <v/>
      </c>
    </row>
    <row r="310" spans="4:20" x14ac:dyDescent="0.25">
      <c r="D310" s="26"/>
      <c r="E310" s="2" t="str">
        <f t="shared" ca="1" si="53"/>
        <v/>
      </c>
      <c r="F310" s="40" t="str">
        <f t="shared" ca="1" si="54"/>
        <v/>
      </c>
      <c r="G310" s="40" t="str">
        <f t="shared" ca="1" si="50"/>
        <v/>
      </c>
      <c r="H310" s="41" t="str">
        <f t="shared" ca="1" si="51"/>
        <v/>
      </c>
      <c r="I310" s="40" t="str">
        <f t="shared" ca="1" si="52"/>
        <v/>
      </c>
      <c r="J310" s="82"/>
      <c r="K310" s="82"/>
      <c r="M310" s="78" t="str">
        <f ca="1">IF(N310&lt;=$B$9,IF(N310&lt;$B$10,0,IF(N310=$B$10,SUM($T$6:T310),0)),"")</f>
        <v/>
      </c>
      <c r="N310" s="2" t="str">
        <f t="shared" ca="1" si="55"/>
        <v/>
      </c>
      <c r="O310" s="84" t="str">
        <f t="shared" ca="1" si="60"/>
        <v/>
      </c>
      <c r="P310" s="84" t="str">
        <f t="shared" ca="1" si="61"/>
        <v/>
      </c>
      <c r="Q310" s="41" t="str">
        <f t="shared" ca="1" si="56"/>
        <v/>
      </c>
      <c r="R310" s="81" t="str">
        <f t="shared" ca="1" si="57"/>
        <v/>
      </c>
      <c r="S310" s="15" t="str">
        <f t="shared" ca="1" si="58"/>
        <v/>
      </c>
      <c r="T310" s="80" t="str">
        <f t="shared" ca="1" si="59"/>
        <v/>
      </c>
    </row>
    <row r="311" spans="4:20" x14ac:dyDescent="0.25">
      <c r="D311" s="26"/>
      <c r="E311" s="2" t="str">
        <f t="shared" ca="1" si="53"/>
        <v/>
      </c>
      <c r="F311" s="40" t="str">
        <f t="shared" ca="1" si="54"/>
        <v/>
      </c>
      <c r="G311" s="40" t="str">
        <f t="shared" ca="1" si="50"/>
        <v/>
      </c>
      <c r="H311" s="41" t="str">
        <f t="shared" ca="1" si="51"/>
        <v/>
      </c>
      <c r="I311" s="40" t="str">
        <f t="shared" ca="1" si="52"/>
        <v/>
      </c>
      <c r="J311" s="82"/>
      <c r="K311" s="82"/>
      <c r="M311" s="78" t="str">
        <f ca="1">IF(N311&lt;=$B$9,IF(N311&lt;$B$10,0,IF(N311=$B$10,SUM($T$6:T311),0)),"")</f>
        <v/>
      </c>
      <c r="N311" s="2" t="str">
        <f t="shared" ca="1" si="55"/>
        <v/>
      </c>
      <c r="O311" s="84" t="str">
        <f t="shared" ca="1" si="60"/>
        <v/>
      </c>
      <c r="P311" s="84" t="str">
        <f t="shared" ca="1" si="61"/>
        <v/>
      </c>
      <c r="Q311" s="41" t="str">
        <f t="shared" ca="1" si="56"/>
        <v/>
      </c>
      <c r="R311" s="81" t="str">
        <f t="shared" ca="1" si="57"/>
        <v/>
      </c>
      <c r="S311" s="15" t="str">
        <f t="shared" ca="1" si="58"/>
        <v/>
      </c>
      <c r="T311" s="80" t="str">
        <f t="shared" ca="1" si="59"/>
        <v/>
      </c>
    </row>
    <row r="312" spans="4:20" x14ac:dyDescent="0.25">
      <c r="D312" s="26"/>
      <c r="E312" s="2" t="str">
        <f t="shared" ca="1" si="53"/>
        <v/>
      </c>
      <c r="F312" s="40" t="str">
        <f t="shared" ca="1" si="54"/>
        <v/>
      </c>
      <c r="G312" s="40" t="str">
        <f t="shared" ca="1" si="50"/>
        <v/>
      </c>
      <c r="H312" s="41" t="str">
        <f t="shared" ca="1" si="51"/>
        <v/>
      </c>
      <c r="I312" s="40" t="str">
        <f t="shared" ca="1" si="52"/>
        <v/>
      </c>
      <c r="J312" s="82"/>
      <c r="K312" s="82"/>
      <c r="M312" s="78" t="str">
        <f ca="1">IF(N312&lt;=$B$9,IF(N312&lt;$B$10,0,IF(N312=$B$10,SUM($T$6:T312),0)),"")</f>
        <v/>
      </c>
      <c r="N312" s="2" t="str">
        <f t="shared" ca="1" si="55"/>
        <v/>
      </c>
      <c r="O312" s="84" t="str">
        <f t="shared" ca="1" si="60"/>
        <v/>
      </c>
      <c r="P312" s="84" t="str">
        <f t="shared" ca="1" si="61"/>
        <v/>
      </c>
      <c r="Q312" s="41" t="str">
        <f t="shared" ca="1" si="56"/>
        <v/>
      </c>
      <c r="R312" s="81" t="str">
        <f t="shared" ca="1" si="57"/>
        <v/>
      </c>
      <c r="S312" s="15" t="str">
        <f t="shared" ca="1" si="58"/>
        <v/>
      </c>
      <c r="T312" s="80" t="str">
        <f t="shared" ca="1" si="59"/>
        <v/>
      </c>
    </row>
    <row r="313" spans="4:20" x14ac:dyDescent="0.25">
      <c r="D313" s="26"/>
      <c r="E313" s="2" t="str">
        <f t="shared" ca="1" si="53"/>
        <v/>
      </c>
      <c r="F313" s="40" t="str">
        <f t="shared" ca="1" si="54"/>
        <v/>
      </c>
      <c r="G313" s="40" t="str">
        <f t="shared" ca="1" si="50"/>
        <v/>
      </c>
      <c r="H313" s="41" t="str">
        <f t="shared" ca="1" si="51"/>
        <v/>
      </c>
      <c r="I313" s="40" t="str">
        <f t="shared" ca="1" si="52"/>
        <v/>
      </c>
      <c r="J313" s="82"/>
      <c r="K313" s="82"/>
      <c r="M313" s="78" t="str">
        <f ca="1">IF(N313&lt;=$B$9,IF(N313&lt;$B$10,0,IF(N313=$B$10,SUM($T$6:T313),0)),"")</f>
        <v/>
      </c>
      <c r="N313" s="2" t="str">
        <f t="shared" ca="1" si="55"/>
        <v/>
      </c>
      <c r="O313" s="84" t="str">
        <f t="shared" ca="1" si="60"/>
        <v/>
      </c>
      <c r="P313" s="84" t="str">
        <f t="shared" ca="1" si="61"/>
        <v/>
      </c>
      <c r="Q313" s="41" t="str">
        <f t="shared" ca="1" si="56"/>
        <v/>
      </c>
      <c r="R313" s="81" t="str">
        <f t="shared" ca="1" si="57"/>
        <v/>
      </c>
      <c r="S313" s="15" t="str">
        <f t="shared" ca="1" si="58"/>
        <v/>
      </c>
      <c r="T313" s="80" t="str">
        <f t="shared" ca="1" si="59"/>
        <v/>
      </c>
    </row>
    <row r="314" spans="4:20" x14ac:dyDescent="0.25">
      <c r="D314" s="26"/>
      <c r="E314" s="2" t="str">
        <f t="shared" ca="1" si="53"/>
        <v/>
      </c>
      <c r="F314" s="40" t="str">
        <f t="shared" ca="1" si="54"/>
        <v/>
      </c>
      <c r="G314" s="40" t="str">
        <f t="shared" ca="1" si="50"/>
        <v/>
      </c>
      <c r="H314" s="41" t="str">
        <f t="shared" ca="1" si="51"/>
        <v/>
      </c>
      <c r="I314" s="40" t="str">
        <f t="shared" ca="1" si="52"/>
        <v/>
      </c>
      <c r="J314" s="82"/>
      <c r="K314" s="82"/>
      <c r="M314" s="78" t="str">
        <f ca="1">IF(N314&lt;=$B$9,IF(N314&lt;$B$10,0,IF(N314=$B$10,SUM($T$6:T314),0)),"")</f>
        <v/>
      </c>
      <c r="N314" s="2" t="str">
        <f t="shared" ca="1" si="55"/>
        <v/>
      </c>
      <c r="O314" s="84" t="str">
        <f t="shared" ca="1" si="60"/>
        <v/>
      </c>
      <c r="P314" s="84" t="str">
        <f t="shared" ca="1" si="61"/>
        <v/>
      </c>
      <c r="Q314" s="41" t="str">
        <f t="shared" ca="1" si="56"/>
        <v/>
      </c>
      <c r="R314" s="81" t="str">
        <f t="shared" ca="1" si="57"/>
        <v/>
      </c>
      <c r="S314" s="15" t="str">
        <f t="shared" ca="1" si="58"/>
        <v/>
      </c>
      <c r="T314" s="80" t="str">
        <f t="shared" ca="1" si="59"/>
        <v/>
      </c>
    </row>
    <row r="315" spans="4:20" x14ac:dyDescent="0.25">
      <c r="D315" s="26"/>
      <c r="E315" s="2" t="str">
        <f t="shared" ca="1" si="53"/>
        <v/>
      </c>
      <c r="F315" s="40" t="str">
        <f t="shared" ca="1" si="54"/>
        <v/>
      </c>
      <c r="G315" s="40" t="str">
        <f t="shared" ca="1" si="50"/>
        <v/>
      </c>
      <c r="H315" s="41" t="str">
        <f t="shared" ca="1" si="51"/>
        <v/>
      </c>
      <c r="I315" s="40" t="str">
        <f t="shared" ca="1" si="52"/>
        <v/>
      </c>
      <c r="J315" s="82"/>
      <c r="K315" s="82"/>
      <c r="M315" s="78" t="str">
        <f ca="1">IF(N315&lt;=$B$9,IF(N315&lt;$B$10,0,IF(N315=$B$10,SUM($T$6:T315),0)),"")</f>
        <v/>
      </c>
      <c r="N315" s="2" t="str">
        <f t="shared" ca="1" si="55"/>
        <v/>
      </c>
      <c r="O315" s="84" t="str">
        <f t="shared" ca="1" si="60"/>
        <v/>
      </c>
      <c r="P315" s="84" t="str">
        <f t="shared" ca="1" si="61"/>
        <v/>
      </c>
      <c r="Q315" s="41" t="str">
        <f t="shared" ca="1" si="56"/>
        <v/>
      </c>
      <c r="R315" s="81" t="str">
        <f t="shared" ca="1" si="57"/>
        <v/>
      </c>
      <c r="S315" s="15" t="str">
        <f t="shared" ca="1" si="58"/>
        <v/>
      </c>
      <c r="T315" s="80" t="str">
        <f t="shared" ca="1" si="59"/>
        <v/>
      </c>
    </row>
    <row r="316" spans="4:20" x14ac:dyDescent="0.25">
      <c r="D316" s="26"/>
      <c r="E316" s="2" t="str">
        <f t="shared" ca="1" si="53"/>
        <v/>
      </c>
      <c r="F316" s="40" t="str">
        <f t="shared" ca="1" si="54"/>
        <v/>
      </c>
      <c r="G316" s="40" t="str">
        <f t="shared" ca="1" si="50"/>
        <v/>
      </c>
      <c r="H316" s="41" t="str">
        <f t="shared" ca="1" si="51"/>
        <v/>
      </c>
      <c r="I316" s="40" t="str">
        <f t="shared" ca="1" si="52"/>
        <v/>
      </c>
      <c r="J316" s="82"/>
      <c r="K316" s="82"/>
      <c r="M316" s="78" t="str">
        <f ca="1">IF(N316&lt;=$B$9,IF(N316&lt;$B$10,0,IF(N316=$B$10,SUM($T$6:T316),0)),"")</f>
        <v/>
      </c>
      <c r="N316" s="2" t="str">
        <f t="shared" ca="1" si="55"/>
        <v/>
      </c>
      <c r="O316" s="84" t="str">
        <f t="shared" ca="1" si="60"/>
        <v/>
      </c>
      <c r="P316" s="84" t="str">
        <f t="shared" ca="1" si="61"/>
        <v/>
      </c>
      <c r="Q316" s="41" t="str">
        <f t="shared" ca="1" si="56"/>
        <v/>
      </c>
      <c r="R316" s="81" t="str">
        <f t="shared" ca="1" si="57"/>
        <v/>
      </c>
      <c r="S316" s="15" t="str">
        <f t="shared" ca="1" si="58"/>
        <v/>
      </c>
      <c r="T316" s="80" t="str">
        <f t="shared" ca="1" si="59"/>
        <v/>
      </c>
    </row>
    <row r="317" spans="4:20" x14ac:dyDescent="0.25">
      <c r="D317" s="26"/>
      <c r="E317" s="2" t="str">
        <f t="shared" ca="1" si="53"/>
        <v/>
      </c>
      <c r="F317" s="40" t="str">
        <f t="shared" ca="1" si="54"/>
        <v/>
      </c>
      <c r="G317" s="40" t="str">
        <f t="shared" ca="1" si="50"/>
        <v/>
      </c>
      <c r="H317" s="41" t="str">
        <f t="shared" ca="1" si="51"/>
        <v/>
      </c>
      <c r="I317" s="40" t="str">
        <f t="shared" ca="1" si="52"/>
        <v/>
      </c>
      <c r="J317" s="82"/>
      <c r="K317" s="82"/>
      <c r="M317" s="78" t="str">
        <f ca="1">IF(N317&lt;=$B$9,IF(N317&lt;$B$10,0,IF(N317=$B$10,SUM($T$6:T317),0)),"")</f>
        <v/>
      </c>
      <c r="N317" s="2" t="str">
        <f t="shared" ca="1" si="55"/>
        <v/>
      </c>
      <c r="O317" s="84" t="str">
        <f t="shared" ca="1" si="60"/>
        <v/>
      </c>
      <c r="P317" s="84" t="str">
        <f t="shared" ca="1" si="61"/>
        <v/>
      </c>
      <c r="Q317" s="41" t="str">
        <f t="shared" ca="1" si="56"/>
        <v/>
      </c>
      <c r="R317" s="81" t="str">
        <f t="shared" ca="1" si="57"/>
        <v/>
      </c>
      <c r="S317" s="15" t="str">
        <f t="shared" ca="1" si="58"/>
        <v/>
      </c>
      <c r="T317" s="80" t="str">
        <f t="shared" ca="1" si="59"/>
        <v/>
      </c>
    </row>
    <row r="318" spans="4:20" x14ac:dyDescent="0.25">
      <c r="D318" s="26"/>
      <c r="E318" s="2" t="str">
        <f t="shared" ca="1" si="53"/>
        <v/>
      </c>
      <c r="F318" s="40" t="str">
        <f t="shared" ca="1" si="54"/>
        <v/>
      </c>
      <c r="G318" s="40" t="str">
        <f t="shared" ca="1" si="50"/>
        <v/>
      </c>
      <c r="H318" s="41" t="str">
        <f t="shared" ca="1" si="51"/>
        <v/>
      </c>
      <c r="I318" s="40" t="str">
        <f t="shared" ca="1" si="52"/>
        <v/>
      </c>
      <c r="J318" s="82"/>
      <c r="K318" s="82"/>
      <c r="M318" s="78" t="str">
        <f ca="1">IF(N318&lt;=$B$9,IF(N318&lt;$B$10,0,IF(N318=$B$10,SUM($T$6:T318),0)),"")</f>
        <v/>
      </c>
      <c r="N318" s="2" t="str">
        <f t="shared" ca="1" si="55"/>
        <v/>
      </c>
      <c r="O318" s="84" t="str">
        <f t="shared" ca="1" si="60"/>
        <v/>
      </c>
      <c r="P318" s="84" t="str">
        <f t="shared" ca="1" si="61"/>
        <v/>
      </c>
      <c r="Q318" s="41" t="str">
        <f t="shared" ca="1" si="56"/>
        <v/>
      </c>
      <c r="R318" s="81" t="str">
        <f t="shared" ca="1" si="57"/>
        <v/>
      </c>
      <c r="S318" s="15" t="str">
        <f t="shared" ca="1" si="58"/>
        <v/>
      </c>
      <c r="T318" s="80" t="str">
        <f t="shared" ca="1" si="59"/>
        <v/>
      </c>
    </row>
    <row r="319" spans="4:20" x14ac:dyDescent="0.25">
      <c r="D319" s="26"/>
      <c r="E319" s="2" t="str">
        <f t="shared" ca="1" si="53"/>
        <v/>
      </c>
      <c r="F319" s="40" t="str">
        <f t="shared" ca="1" si="54"/>
        <v/>
      </c>
      <c r="G319" s="40" t="str">
        <f t="shared" ca="1" si="50"/>
        <v/>
      </c>
      <c r="H319" s="41" t="str">
        <f t="shared" ca="1" si="51"/>
        <v/>
      </c>
      <c r="I319" s="40" t="str">
        <f t="shared" ca="1" si="52"/>
        <v/>
      </c>
      <c r="J319" s="82"/>
      <c r="K319" s="82"/>
      <c r="M319" s="78" t="str">
        <f ca="1">IF(N319&lt;=$B$9,IF(N319&lt;$B$10,0,IF(N319=$B$10,SUM($T$6:T319),0)),"")</f>
        <v/>
      </c>
      <c r="N319" s="2" t="str">
        <f t="shared" ca="1" si="55"/>
        <v/>
      </c>
      <c r="O319" s="84" t="str">
        <f t="shared" ca="1" si="60"/>
        <v/>
      </c>
      <c r="P319" s="84" t="str">
        <f t="shared" ca="1" si="61"/>
        <v/>
      </c>
      <c r="Q319" s="41" t="str">
        <f t="shared" ca="1" si="56"/>
        <v/>
      </c>
      <c r="R319" s="81" t="str">
        <f t="shared" ca="1" si="57"/>
        <v/>
      </c>
      <c r="S319" s="15" t="str">
        <f t="shared" ca="1" si="58"/>
        <v/>
      </c>
      <c r="T319" s="80" t="str">
        <f t="shared" ca="1" si="59"/>
        <v/>
      </c>
    </row>
    <row r="320" spans="4:20" x14ac:dyDescent="0.25">
      <c r="D320" s="26"/>
      <c r="E320" s="2" t="str">
        <f t="shared" ca="1" si="53"/>
        <v/>
      </c>
      <c r="F320" s="40" t="str">
        <f t="shared" ca="1" si="54"/>
        <v/>
      </c>
      <c r="G320" s="40" t="str">
        <f t="shared" ca="1" si="50"/>
        <v/>
      </c>
      <c r="H320" s="41" t="str">
        <f t="shared" ca="1" si="51"/>
        <v/>
      </c>
      <c r="I320" s="40" t="str">
        <f t="shared" ca="1" si="52"/>
        <v/>
      </c>
      <c r="J320" s="82"/>
      <c r="K320" s="82"/>
      <c r="M320" s="78" t="str">
        <f ca="1">IF(N320&lt;=$B$9,IF(N320&lt;$B$10,0,IF(N320=$B$10,SUM($T$6:T320),0)),"")</f>
        <v/>
      </c>
      <c r="N320" s="2" t="str">
        <f t="shared" ca="1" si="55"/>
        <v/>
      </c>
      <c r="O320" s="84" t="str">
        <f t="shared" ca="1" si="60"/>
        <v/>
      </c>
      <c r="P320" s="84" t="str">
        <f t="shared" ca="1" si="61"/>
        <v/>
      </c>
      <c r="Q320" s="41" t="str">
        <f t="shared" ca="1" si="56"/>
        <v/>
      </c>
      <c r="R320" s="81" t="str">
        <f t="shared" ca="1" si="57"/>
        <v/>
      </c>
      <c r="S320" s="15" t="str">
        <f t="shared" ca="1" si="58"/>
        <v/>
      </c>
      <c r="T320" s="80" t="str">
        <f t="shared" ca="1" si="59"/>
        <v/>
      </c>
    </row>
    <row r="321" spans="4:20" x14ac:dyDescent="0.25">
      <c r="D321" s="26"/>
      <c r="E321" s="2" t="str">
        <f t="shared" ca="1" si="53"/>
        <v/>
      </c>
      <c r="F321" s="40" t="str">
        <f t="shared" ca="1" si="54"/>
        <v/>
      </c>
      <c r="G321" s="40" t="str">
        <f t="shared" ca="1" si="50"/>
        <v/>
      </c>
      <c r="H321" s="41" t="str">
        <f t="shared" ca="1" si="51"/>
        <v/>
      </c>
      <c r="I321" s="40" t="str">
        <f t="shared" ca="1" si="52"/>
        <v/>
      </c>
      <c r="J321" s="82"/>
      <c r="K321" s="82"/>
      <c r="M321" s="78" t="str">
        <f ca="1">IF(N321&lt;=$B$9,IF(N321&lt;$B$10,0,IF(N321=$B$10,SUM($T$6:T321),0)),"")</f>
        <v/>
      </c>
      <c r="N321" s="2" t="str">
        <f t="shared" ca="1" si="55"/>
        <v/>
      </c>
      <c r="O321" s="84" t="str">
        <f t="shared" ca="1" si="60"/>
        <v/>
      </c>
      <c r="P321" s="84" t="str">
        <f t="shared" ca="1" si="61"/>
        <v/>
      </c>
      <c r="Q321" s="41" t="str">
        <f t="shared" ca="1" si="56"/>
        <v/>
      </c>
      <c r="R321" s="81" t="str">
        <f t="shared" ca="1" si="57"/>
        <v/>
      </c>
      <c r="S321" s="15" t="str">
        <f t="shared" ca="1" si="58"/>
        <v/>
      </c>
      <c r="T321" s="80" t="str">
        <f t="shared" ca="1" si="59"/>
        <v/>
      </c>
    </row>
    <row r="322" spans="4:20" x14ac:dyDescent="0.25">
      <c r="D322" s="26"/>
      <c r="E322" s="2" t="str">
        <f t="shared" ca="1" si="53"/>
        <v/>
      </c>
      <c r="F322" s="40" t="str">
        <f t="shared" ca="1" si="54"/>
        <v/>
      </c>
      <c r="G322" s="40" t="str">
        <f t="shared" ca="1" si="50"/>
        <v/>
      </c>
      <c r="H322" s="41" t="str">
        <f t="shared" ca="1" si="51"/>
        <v/>
      </c>
      <c r="I322" s="40" t="str">
        <f t="shared" ca="1" si="52"/>
        <v/>
      </c>
      <c r="J322" s="82"/>
      <c r="K322" s="82"/>
      <c r="M322" s="78" t="str">
        <f ca="1">IF(N322&lt;=$B$9,IF(N322&lt;$B$10,0,IF(N322=$B$10,SUM($T$6:T322),0)),"")</f>
        <v/>
      </c>
      <c r="N322" s="2" t="str">
        <f t="shared" ca="1" si="55"/>
        <v/>
      </c>
      <c r="O322" s="84" t="str">
        <f t="shared" ca="1" si="60"/>
        <v/>
      </c>
      <c r="P322" s="84" t="str">
        <f t="shared" ca="1" si="61"/>
        <v/>
      </c>
      <c r="Q322" s="41" t="str">
        <f t="shared" ca="1" si="56"/>
        <v/>
      </c>
      <c r="R322" s="81" t="str">
        <f t="shared" ca="1" si="57"/>
        <v/>
      </c>
      <c r="S322" s="15" t="str">
        <f t="shared" ca="1" si="58"/>
        <v/>
      </c>
      <c r="T322" s="80" t="str">
        <f t="shared" ca="1" si="59"/>
        <v/>
      </c>
    </row>
    <row r="323" spans="4:20" x14ac:dyDescent="0.25">
      <c r="D323" s="26"/>
      <c r="E323" s="2" t="str">
        <f t="shared" ca="1" si="53"/>
        <v/>
      </c>
      <c r="F323" s="40" t="str">
        <f t="shared" ca="1" si="54"/>
        <v/>
      </c>
      <c r="G323" s="40" t="str">
        <f t="shared" ca="1" si="50"/>
        <v/>
      </c>
      <c r="H323" s="41" t="str">
        <f t="shared" ca="1" si="51"/>
        <v/>
      </c>
      <c r="I323" s="40" t="str">
        <f t="shared" ca="1" si="52"/>
        <v/>
      </c>
      <c r="J323" s="82"/>
      <c r="K323" s="82"/>
      <c r="M323" s="78" t="str">
        <f ca="1">IF(N323&lt;=$B$9,IF(N323&lt;$B$10,0,IF(N323=$B$10,SUM($T$6:T323),0)),"")</f>
        <v/>
      </c>
      <c r="N323" s="2" t="str">
        <f t="shared" ca="1" si="55"/>
        <v/>
      </c>
      <c r="O323" s="84" t="str">
        <f t="shared" ca="1" si="60"/>
        <v/>
      </c>
      <c r="P323" s="84" t="str">
        <f t="shared" ca="1" si="61"/>
        <v/>
      </c>
      <c r="Q323" s="41" t="str">
        <f t="shared" ca="1" si="56"/>
        <v/>
      </c>
      <c r="R323" s="81" t="str">
        <f t="shared" ca="1" si="57"/>
        <v/>
      </c>
      <c r="S323" s="15" t="str">
        <f t="shared" ca="1" si="58"/>
        <v/>
      </c>
      <c r="T323" s="80" t="str">
        <f t="shared" ca="1" si="59"/>
        <v/>
      </c>
    </row>
    <row r="324" spans="4:20" x14ac:dyDescent="0.25">
      <c r="D324" s="26"/>
      <c r="E324" s="2" t="str">
        <f t="shared" ca="1" si="53"/>
        <v/>
      </c>
      <c r="F324" s="40" t="str">
        <f t="shared" ca="1" si="54"/>
        <v/>
      </c>
      <c r="G324" s="40" t="str">
        <f t="shared" ca="1" si="50"/>
        <v/>
      </c>
      <c r="H324" s="41" t="str">
        <f t="shared" ca="1" si="51"/>
        <v/>
      </c>
      <c r="I324" s="40" t="str">
        <f t="shared" ca="1" si="52"/>
        <v/>
      </c>
      <c r="J324" s="82"/>
      <c r="K324" s="82"/>
      <c r="M324" s="78" t="str">
        <f ca="1">IF(N324&lt;=$B$9,IF(N324&lt;$B$10,0,IF(N324=$B$10,SUM($T$6:T324),0)),"")</f>
        <v/>
      </c>
      <c r="N324" s="2" t="str">
        <f t="shared" ca="1" si="55"/>
        <v/>
      </c>
      <c r="O324" s="84" t="str">
        <f t="shared" ca="1" si="60"/>
        <v/>
      </c>
      <c r="P324" s="84" t="str">
        <f t="shared" ca="1" si="61"/>
        <v/>
      </c>
      <c r="Q324" s="41" t="str">
        <f t="shared" ca="1" si="56"/>
        <v/>
      </c>
      <c r="R324" s="81" t="str">
        <f t="shared" ca="1" si="57"/>
        <v/>
      </c>
      <c r="S324" s="15" t="str">
        <f t="shared" ca="1" si="58"/>
        <v/>
      </c>
      <c r="T324" s="80" t="str">
        <f t="shared" ca="1" si="59"/>
        <v/>
      </c>
    </row>
    <row r="325" spans="4:20" x14ac:dyDescent="0.25">
      <c r="D325" s="26"/>
      <c r="E325" s="2" t="str">
        <f t="shared" ca="1" si="53"/>
        <v/>
      </c>
      <c r="F325" s="40" t="str">
        <f t="shared" ca="1" si="54"/>
        <v/>
      </c>
      <c r="G325" s="40" t="str">
        <f t="shared" ca="1" si="50"/>
        <v/>
      </c>
      <c r="H325" s="41" t="str">
        <f t="shared" ca="1" si="51"/>
        <v/>
      </c>
      <c r="I325" s="40" t="str">
        <f t="shared" ca="1" si="52"/>
        <v/>
      </c>
      <c r="J325" s="82"/>
      <c r="K325" s="82"/>
      <c r="M325" s="78" t="str">
        <f ca="1">IF(N325&lt;=$B$9,IF(N325&lt;$B$10,0,IF(N325=$B$10,SUM($T$6:T325),0)),"")</f>
        <v/>
      </c>
      <c r="N325" s="2" t="str">
        <f t="shared" ca="1" si="55"/>
        <v/>
      </c>
      <c r="O325" s="84" t="str">
        <f t="shared" ca="1" si="60"/>
        <v/>
      </c>
      <c r="P325" s="84" t="str">
        <f t="shared" ca="1" si="61"/>
        <v/>
      </c>
      <c r="Q325" s="41" t="str">
        <f t="shared" ca="1" si="56"/>
        <v/>
      </c>
      <c r="R325" s="81" t="str">
        <f t="shared" ca="1" si="57"/>
        <v/>
      </c>
      <c r="S325" s="15" t="str">
        <f t="shared" ca="1" si="58"/>
        <v/>
      </c>
      <c r="T325" s="80" t="str">
        <f t="shared" ca="1" si="59"/>
        <v/>
      </c>
    </row>
    <row r="326" spans="4:20" x14ac:dyDescent="0.25">
      <c r="D326" s="26"/>
      <c r="E326" s="2" t="str">
        <f t="shared" ca="1" si="53"/>
        <v/>
      </c>
      <c r="F326" s="40" t="str">
        <f t="shared" ca="1" si="54"/>
        <v/>
      </c>
      <c r="G326" s="40" t="str">
        <f t="shared" ref="G326:G385" ca="1" si="62">IF(E326&lt;=$B$9,$B$13/360*30*I325,"")</f>
        <v/>
      </c>
      <c r="H326" s="41" t="str">
        <f t="shared" ref="H326:H385" ca="1" si="63">IF(E326&lt;=$B$9,SUM(F326:G326),"")</f>
        <v/>
      </c>
      <c r="I326" s="40" t="str">
        <f t="shared" ref="I326:I385" ca="1" si="64">IF(E326&lt;=$B$9,I325-F326,"")</f>
        <v/>
      </c>
      <c r="J326" s="82"/>
      <c r="K326" s="82"/>
      <c r="M326" s="78" t="str">
        <f ca="1">IF(N326&lt;=$B$9,IF(N326&lt;$B$10,0,IF(N326=$B$10,SUM($T$6:T326),0)),"")</f>
        <v/>
      </c>
      <c r="N326" s="2" t="str">
        <f t="shared" ca="1" si="55"/>
        <v/>
      </c>
      <c r="O326" s="84" t="str">
        <f t="shared" ca="1" si="60"/>
        <v/>
      </c>
      <c r="P326" s="84" t="str">
        <f t="shared" ca="1" si="61"/>
        <v/>
      </c>
      <c r="Q326" s="41" t="str">
        <f t="shared" ca="1" si="56"/>
        <v/>
      </c>
      <c r="R326" s="81" t="str">
        <f t="shared" ca="1" si="57"/>
        <v/>
      </c>
      <c r="S326" s="15" t="str">
        <f t="shared" ca="1" si="58"/>
        <v/>
      </c>
      <c r="T326" s="80" t="str">
        <f t="shared" ca="1" si="59"/>
        <v/>
      </c>
    </row>
    <row r="327" spans="4:20" x14ac:dyDescent="0.25">
      <c r="D327" s="26"/>
      <c r="E327" s="2" t="str">
        <f t="shared" ref="E327:E385" ca="1" si="65">IFERROR(IF((E326+1)&lt;=$B$9,(E326+1),""),"")</f>
        <v/>
      </c>
      <c r="F327" s="40" t="str">
        <f t="shared" ref="F327:F385" ca="1" si="66">IF(E327&lt;=$B$9,F326,"")</f>
        <v/>
      </c>
      <c r="G327" s="40" t="str">
        <f t="shared" ca="1" si="62"/>
        <v/>
      </c>
      <c r="H327" s="41" t="str">
        <f t="shared" ca="1" si="63"/>
        <v/>
      </c>
      <c r="I327" s="40" t="str">
        <f t="shared" ca="1" si="64"/>
        <v/>
      </c>
      <c r="J327" s="82"/>
      <c r="K327" s="82"/>
      <c r="M327" s="78" t="str">
        <f ca="1">IF(N327&lt;=$B$9,IF(N327&lt;$B$10,0,IF(N327=$B$10,SUM($T$6:T327),0)),"")</f>
        <v/>
      </c>
      <c r="N327" s="2" t="str">
        <f t="shared" ref="N327:N385" ca="1" si="67">IFERROR(IF((N326+1)&lt;=$B$9,(N326+1),""),"")</f>
        <v/>
      </c>
      <c r="O327" s="84" t="str">
        <f t="shared" ca="1" si="60"/>
        <v/>
      </c>
      <c r="P327" s="84" t="str">
        <f t="shared" ca="1" si="61"/>
        <v/>
      </c>
      <c r="Q327" s="41" t="str">
        <f t="shared" ref="Q327:Q385" ca="1" si="68">IF(N327&lt;=$B$10,"",IF(N327&lt;=$B$9,SUM(O327:P327),""))</f>
        <v/>
      </c>
      <c r="R327" s="81" t="str">
        <f t="shared" ref="R327:R385" ca="1" si="69">IF(N327&lt;=$B$10,R326,IF(N327&lt;=$B$9,R326-O327,""))</f>
        <v/>
      </c>
      <c r="S327" s="15" t="str">
        <f t="shared" ref="S327:S385" ca="1" si="70">IF(N327&lt;=$B$9, SUM(Q327,-H327),"")</f>
        <v/>
      </c>
      <c r="T327" s="80" t="str">
        <f t="shared" ca="1" si="59"/>
        <v/>
      </c>
    </row>
    <row r="328" spans="4:20" x14ac:dyDescent="0.25">
      <c r="D328" s="26"/>
      <c r="E328" s="2" t="str">
        <f t="shared" ca="1" si="65"/>
        <v/>
      </c>
      <c r="F328" s="40" t="str">
        <f t="shared" ca="1" si="66"/>
        <v/>
      </c>
      <c r="G328" s="40" t="str">
        <f t="shared" ca="1" si="62"/>
        <v/>
      </c>
      <c r="H328" s="41" t="str">
        <f t="shared" ca="1" si="63"/>
        <v/>
      </c>
      <c r="I328" s="40" t="str">
        <f t="shared" ca="1" si="64"/>
        <v/>
      </c>
      <c r="J328" s="82"/>
      <c r="K328" s="82"/>
      <c r="M328" s="78" t="str">
        <f ca="1">IF(N328&lt;=$B$9,IF(N328&lt;$B$10,0,IF(N328=$B$10,SUM($T$6:T328),0)),"")</f>
        <v/>
      </c>
      <c r="N328" s="2" t="str">
        <f t="shared" ca="1" si="67"/>
        <v/>
      </c>
      <c r="O328" s="84" t="str">
        <f t="shared" ca="1" si="60"/>
        <v/>
      </c>
      <c r="P328" s="84" t="str">
        <f t="shared" ca="1" si="61"/>
        <v/>
      </c>
      <c r="Q328" s="41" t="str">
        <f t="shared" ca="1" si="68"/>
        <v/>
      </c>
      <c r="R328" s="81" t="str">
        <f t="shared" ca="1" si="69"/>
        <v/>
      </c>
      <c r="S328" s="15" t="str">
        <f t="shared" ca="1" si="70"/>
        <v/>
      </c>
      <c r="T328" s="80" t="str">
        <f t="shared" ca="1" si="59"/>
        <v/>
      </c>
    </row>
    <row r="329" spans="4:20" x14ac:dyDescent="0.25">
      <c r="D329" s="26"/>
      <c r="E329" s="2" t="str">
        <f t="shared" ca="1" si="65"/>
        <v/>
      </c>
      <c r="F329" s="40" t="str">
        <f t="shared" ca="1" si="66"/>
        <v/>
      </c>
      <c r="G329" s="40" t="str">
        <f t="shared" ca="1" si="62"/>
        <v/>
      </c>
      <c r="H329" s="41" t="str">
        <f t="shared" ca="1" si="63"/>
        <v/>
      </c>
      <c r="I329" s="40" t="str">
        <f t="shared" ca="1" si="64"/>
        <v/>
      </c>
      <c r="J329" s="82"/>
      <c r="K329" s="82"/>
      <c r="M329" s="78" t="str">
        <f ca="1">IF(N329&lt;=$B$9,IF(N329&lt;$B$10,0,IF(N329=$B$10,SUM($T$6:T329),0)),"")</f>
        <v/>
      </c>
      <c r="N329" s="2" t="str">
        <f t="shared" ca="1" si="67"/>
        <v/>
      </c>
      <c r="O329" s="84" t="str">
        <f t="shared" ca="1" si="60"/>
        <v/>
      </c>
      <c r="P329" s="84" t="str">
        <f t="shared" ca="1" si="61"/>
        <v/>
      </c>
      <c r="Q329" s="41" t="str">
        <f t="shared" ca="1" si="68"/>
        <v/>
      </c>
      <c r="R329" s="81" t="str">
        <f t="shared" ca="1" si="69"/>
        <v/>
      </c>
      <c r="S329" s="15" t="str">
        <f t="shared" ca="1" si="70"/>
        <v/>
      </c>
      <c r="T329" s="80" t="str">
        <f t="shared" ref="T329:T385" ca="1" si="71">IF(N329&lt;=$B$9,$B$13/360*30*R328,"")</f>
        <v/>
      </c>
    </row>
    <row r="330" spans="4:20" x14ac:dyDescent="0.25">
      <c r="D330" s="26"/>
      <c r="E330" s="2" t="str">
        <f t="shared" ca="1" si="65"/>
        <v/>
      </c>
      <c r="F330" s="40" t="str">
        <f t="shared" ca="1" si="66"/>
        <v/>
      </c>
      <c r="G330" s="40" t="str">
        <f t="shared" ca="1" si="62"/>
        <v/>
      </c>
      <c r="H330" s="41" t="str">
        <f t="shared" ca="1" si="63"/>
        <v/>
      </c>
      <c r="I330" s="40" t="str">
        <f t="shared" ca="1" si="64"/>
        <v/>
      </c>
      <c r="J330" s="82"/>
      <c r="K330" s="82"/>
      <c r="M330" s="78" t="str">
        <f ca="1">IF(N330&lt;=$B$9,IF(N330&lt;$B$10,0,IF(N330=$B$10,SUM($T$6:T330),0)),"")</f>
        <v/>
      </c>
      <c r="N330" s="2" t="str">
        <f t="shared" ca="1" si="67"/>
        <v/>
      </c>
      <c r="O330" s="84" t="str">
        <f t="shared" ref="O330:O385" ca="1" si="72">IF(N330&lt;=$B$10,"",IF(N330&lt;=$B$9,$R$5/$B$11,""))</f>
        <v/>
      </c>
      <c r="P330" s="84" t="str">
        <f t="shared" ca="1" si="61"/>
        <v/>
      </c>
      <c r="Q330" s="41" t="str">
        <f t="shared" ca="1" si="68"/>
        <v/>
      </c>
      <c r="R330" s="81" t="str">
        <f t="shared" ca="1" si="69"/>
        <v/>
      </c>
      <c r="S330" s="15" t="str">
        <f t="shared" ca="1" si="70"/>
        <v/>
      </c>
      <c r="T330" s="80" t="str">
        <f t="shared" ca="1" si="71"/>
        <v/>
      </c>
    </row>
    <row r="331" spans="4:20" x14ac:dyDescent="0.25">
      <c r="D331" s="26"/>
      <c r="E331" s="2" t="str">
        <f t="shared" ca="1" si="65"/>
        <v/>
      </c>
      <c r="F331" s="40" t="str">
        <f t="shared" ca="1" si="66"/>
        <v/>
      </c>
      <c r="G331" s="40" t="str">
        <f t="shared" ca="1" si="62"/>
        <v/>
      </c>
      <c r="H331" s="41" t="str">
        <f t="shared" ca="1" si="63"/>
        <v/>
      </c>
      <c r="I331" s="40" t="str">
        <f t="shared" ca="1" si="64"/>
        <v/>
      </c>
      <c r="J331" s="82"/>
      <c r="K331" s="82"/>
      <c r="M331" s="78" t="str">
        <f ca="1">IF(N331&lt;=$B$9,IF(N331&lt;$B$10,0,IF(N331=$B$10,SUM($T$6:T331),0)),"")</f>
        <v/>
      </c>
      <c r="N331" s="2" t="str">
        <f t="shared" ca="1" si="67"/>
        <v/>
      </c>
      <c r="O331" s="84" t="str">
        <f t="shared" ca="1" si="72"/>
        <v/>
      </c>
      <c r="P331" s="84" t="str">
        <f t="shared" ref="P331:P385" ca="1" si="73">IF(N331&lt;=$B$10,"",IF(N331&lt;=$B$9,$B$13/360*30*R330+M330,""))</f>
        <v/>
      </c>
      <c r="Q331" s="41" t="str">
        <f t="shared" ca="1" si="68"/>
        <v/>
      </c>
      <c r="R331" s="81" t="str">
        <f t="shared" ca="1" si="69"/>
        <v/>
      </c>
      <c r="S331" s="15" t="str">
        <f t="shared" ca="1" si="70"/>
        <v/>
      </c>
      <c r="T331" s="80" t="str">
        <f t="shared" ca="1" si="71"/>
        <v/>
      </c>
    </row>
    <row r="332" spans="4:20" x14ac:dyDescent="0.25">
      <c r="D332" s="26"/>
      <c r="E332" s="2" t="str">
        <f t="shared" ca="1" si="65"/>
        <v/>
      </c>
      <c r="F332" s="40" t="str">
        <f t="shared" ca="1" si="66"/>
        <v/>
      </c>
      <c r="G332" s="40" t="str">
        <f t="shared" ca="1" si="62"/>
        <v/>
      </c>
      <c r="H332" s="41" t="str">
        <f t="shared" ca="1" si="63"/>
        <v/>
      </c>
      <c r="I332" s="40" t="str">
        <f t="shared" ca="1" si="64"/>
        <v/>
      </c>
      <c r="J332" s="82"/>
      <c r="K332" s="82"/>
      <c r="M332" s="78" t="str">
        <f ca="1">IF(N332&lt;=$B$9,IF(N332&lt;$B$10,0,IF(N332=$B$10,SUM($T$6:T332),0)),"")</f>
        <v/>
      </c>
      <c r="N332" s="2" t="str">
        <f t="shared" ca="1" si="67"/>
        <v/>
      </c>
      <c r="O332" s="84" t="str">
        <f t="shared" ca="1" si="72"/>
        <v/>
      </c>
      <c r="P332" s="84" t="str">
        <f t="shared" ca="1" si="73"/>
        <v/>
      </c>
      <c r="Q332" s="41" t="str">
        <f t="shared" ca="1" si="68"/>
        <v/>
      </c>
      <c r="R332" s="81" t="str">
        <f t="shared" ca="1" si="69"/>
        <v/>
      </c>
      <c r="S332" s="15" t="str">
        <f t="shared" ca="1" si="70"/>
        <v/>
      </c>
      <c r="T332" s="80" t="str">
        <f t="shared" ca="1" si="71"/>
        <v/>
      </c>
    </row>
    <row r="333" spans="4:20" x14ac:dyDescent="0.25">
      <c r="D333" s="26"/>
      <c r="E333" s="2" t="str">
        <f t="shared" ca="1" si="65"/>
        <v/>
      </c>
      <c r="F333" s="40" t="str">
        <f t="shared" ca="1" si="66"/>
        <v/>
      </c>
      <c r="G333" s="40" t="str">
        <f t="shared" ca="1" si="62"/>
        <v/>
      </c>
      <c r="H333" s="41" t="str">
        <f t="shared" ca="1" si="63"/>
        <v/>
      </c>
      <c r="I333" s="40" t="str">
        <f t="shared" ca="1" si="64"/>
        <v/>
      </c>
      <c r="J333" s="82"/>
      <c r="K333" s="82"/>
      <c r="M333" s="78" t="str">
        <f ca="1">IF(N333&lt;=$B$9,IF(N333&lt;$B$10,0,IF(N333=$B$10,SUM($T$6:T333),0)),"")</f>
        <v/>
      </c>
      <c r="N333" s="2" t="str">
        <f t="shared" ca="1" si="67"/>
        <v/>
      </c>
      <c r="O333" s="84" t="str">
        <f t="shared" ca="1" si="72"/>
        <v/>
      </c>
      <c r="P333" s="84" t="str">
        <f t="shared" ca="1" si="73"/>
        <v/>
      </c>
      <c r="Q333" s="41" t="str">
        <f t="shared" ca="1" si="68"/>
        <v/>
      </c>
      <c r="R333" s="81" t="str">
        <f t="shared" ca="1" si="69"/>
        <v/>
      </c>
      <c r="S333" s="15" t="str">
        <f t="shared" ca="1" si="70"/>
        <v/>
      </c>
      <c r="T333" s="80" t="str">
        <f t="shared" ca="1" si="71"/>
        <v/>
      </c>
    </row>
    <row r="334" spans="4:20" x14ac:dyDescent="0.25">
      <c r="D334" s="26"/>
      <c r="E334" s="2" t="str">
        <f t="shared" ca="1" si="65"/>
        <v/>
      </c>
      <c r="F334" s="40" t="str">
        <f t="shared" ca="1" si="66"/>
        <v/>
      </c>
      <c r="G334" s="40" t="str">
        <f t="shared" ca="1" si="62"/>
        <v/>
      </c>
      <c r="H334" s="41" t="str">
        <f t="shared" ca="1" si="63"/>
        <v/>
      </c>
      <c r="I334" s="40" t="str">
        <f t="shared" ca="1" si="64"/>
        <v/>
      </c>
      <c r="J334" s="82"/>
      <c r="K334" s="82"/>
      <c r="M334" s="78" t="str">
        <f ca="1">IF(N334&lt;=$B$9,IF(N334&lt;$B$10,0,IF(N334=$B$10,SUM($T$6:T334),0)),"")</f>
        <v/>
      </c>
      <c r="N334" s="2" t="str">
        <f t="shared" ca="1" si="67"/>
        <v/>
      </c>
      <c r="O334" s="84" t="str">
        <f t="shared" ca="1" si="72"/>
        <v/>
      </c>
      <c r="P334" s="84" t="str">
        <f t="shared" ca="1" si="73"/>
        <v/>
      </c>
      <c r="Q334" s="41" t="str">
        <f t="shared" ca="1" si="68"/>
        <v/>
      </c>
      <c r="R334" s="81" t="str">
        <f t="shared" ca="1" si="69"/>
        <v/>
      </c>
      <c r="S334" s="15" t="str">
        <f t="shared" ca="1" si="70"/>
        <v/>
      </c>
      <c r="T334" s="80" t="str">
        <f t="shared" ca="1" si="71"/>
        <v/>
      </c>
    </row>
    <row r="335" spans="4:20" x14ac:dyDescent="0.25">
      <c r="D335" s="26"/>
      <c r="E335" s="2" t="str">
        <f t="shared" ca="1" si="65"/>
        <v/>
      </c>
      <c r="F335" s="40" t="str">
        <f t="shared" ca="1" si="66"/>
        <v/>
      </c>
      <c r="G335" s="40" t="str">
        <f t="shared" ca="1" si="62"/>
        <v/>
      </c>
      <c r="H335" s="41" t="str">
        <f t="shared" ca="1" si="63"/>
        <v/>
      </c>
      <c r="I335" s="40" t="str">
        <f t="shared" ca="1" si="64"/>
        <v/>
      </c>
      <c r="J335" s="82"/>
      <c r="K335" s="82"/>
      <c r="M335" s="78" t="str">
        <f ca="1">IF(N335&lt;=$B$9,IF(N335&lt;$B$10,0,IF(N335=$B$10,SUM($T$6:T335),0)),"")</f>
        <v/>
      </c>
      <c r="N335" s="2" t="str">
        <f t="shared" ca="1" si="67"/>
        <v/>
      </c>
      <c r="O335" s="84" t="str">
        <f t="shared" ca="1" si="72"/>
        <v/>
      </c>
      <c r="P335" s="84" t="str">
        <f t="shared" ca="1" si="73"/>
        <v/>
      </c>
      <c r="Q335" s="41" t="str">
        <f t="shared" ca="1" si="68"/>
        <v/>
      </c>
      <c r="R335" s="81" t="str">
        <f t="shared" ca="1" si="69"/>
        <v/>
      </c>
      <c r="S335" s="15" t="str">
        <f t="shared" ca="1" si="70"/>
        <v/>
      </c>
      <c r="T335" s="80" t="str">
        <f t="shared" ca="1" si="71"/>
        <v/>
      </c>
    </row>
    <row r="336" spans="4:20" x14ac:dyDescent="0.25">
      <c r="D336" s="26"/>
      <c r="E336" s="2" t="str">
        <f t="shared" ca="1" si="65"/>
        <v/>
      </c>
      <c r="F336" s="40" t="str">
        <f t="shared" ca="1" si="66"/>
        <v/>
      </c>
      <c r="G336" s="40" t="str">
        <f t="shared" ca="1" si="62"/>
        <v/>
      </c>
      <c r="H336" s="41" t="str">
        <f t="shared" ca="1" si="63"/>
        <v/>
      </c>
      <c r="I336" s="40" t="str">
        <f t="shared" ca="1" si="64"/>
        <v/>
      </c>
      <c r="J336" s="82"/>
      <c r="K336" s="82"/>
      <c r="M336" s="78" t="str">
        <f ca="1">IF(N336&lt;=$B$9,IF(N336&lt;$B$10,0,IF(N336=$B$10,SUM($T$6:T336),0)),"")</f>
        <v/>
      </c>
      <c r="N336" s="2" t="str">
        <f t="shared" ca="1" si="67"/>
        <v/>
      </c>
      <c r="O336" s="84" t="str">
        <f t="shared" ca="1" si="72"/>
        <v/>
      </c>
      <c r="P336" s="84" t="str">
        <f t="shared" ca="1" si="73"/>
        <v/>
      </c>
      <c r="Q336" s="41" t="str">
        <f t="shared" ca="1" si="68"/>
        <v/>
      </c>
      <c r="R336" s="81" t="str">
        <f t="shared" ca="1" si="69"/>
        <v/>
      </c>
      <c r="S336" s="15" t="str">
        <f t="shared" ca="1" si="70"/>
        <v/>
      </c>
      <c r="T336" s="80" t="str">
        <f t="shared" ca="1" si="71"/>
        <v/>
      </c>
    </row>
    <row r="337" spans="4:20" x14ac:dyDescent="0.25">
      <c r="D337" s="26"/>
      <c r="E337" s="2" t="str">
        <f t="shared" ca="1" si="65"/>
        <v/>
      </c>
      <c r="F337" s="40" t="str">
        <f t="shared" ca="1" si="66"/>
        <v/>
      </c>
      <c r="G337" s="40" t="str">
        <f t="shared" ca="1" si="62"/>
        <v/>
      </c>
      <c r="H337" s="41" t="str">
        <f t="shared" ca="1" si="63"/>
        <v/>
      </c>
      <c r="I337" s="40" t="str">
        <f t="shared" ca="1" si="64"/>
        <v/>
      </c>
      <c r="J337" s="82"/>
      <c r="K337" s="82"/>
      <c r="M337" s="78" t="str">
        <f ca="1">IF(N337&lt;=$B$9,IF(N337&lt;$B$10,0,IF(N337=$B$10,SUM($T$6:T337),0)),"")</f>
        <v/>
      </c>
      <c r="N337" s="2" t="str">
        <f t="shared" ca="1" si="67"/>
        <v/>
      </c>
      <c r="O337" s="84" t="str">
        <f t="shared" ca="1" si="72"/>
        <v/>
      </c>
      <c r="P337" s="84" t="str">
        <f t="shared" ca="1" si="73"/>
        <v/>
      </c>
      <c r="Q337" s="41" t="str">
        <f t="shared" ca="1" si="68"/>
        <v/>
      </c>
      <c r="R337" s="81" t="str">
        <f t="shared" ca="1" si="69"/>
        <v/>
      </c>
      <c r="S337" s="15" t="str">
        <f t="shared" ca="1" si="70"/>
        <v/>
      </c>
      <c r="T337" s="80" t="str">
        <f t="shared" ca="1" si="71"/>
        <v/>
      </c>
    </row>
    <row r="338" spans="4:20" x14ac:dyDescent="0.25">
      <c r="D338" s="26"/>
      <c r="E338" s="2" t="str">
        <f t="shared" ca="1" si="65"/>
        <v/>
      </c>
      <c r="F338" s="40" t="str">
        <f t="shared" ca="1" si="66"/>
        <v/>
      </c>
      <c r="G338" s="40" t="str">
        <f t="shared" ca="1" si="62"/>
        <v/>
      </c>
      <c r="H338" s="41" t="str">
        <f t="shared" ca="1" si="63"/>
        <v/>
      </c>
      <c r="I338" s="40" t="str">
        <f t="shared" ca="1" si="64"/>
        <v/>
      </c>
      <c r="J338" s="82"/>
      <c r="K338" s="82"/>
      <c r="M338" s="78" t="str">
        <f ca="1">IF(N338&lt;=$B$9,IF(N338&lt;$B$10,0,IF(N338=$B$10,SUM($T$6:T338),0)),"")</f>
        <v/>
      </c>
      <c r="N338" s="2" t="str">
        <f t="shared" ca="1" si="67"/>
        <v/>
      </c>
      <c r="O338" s="84" t="str">
        <f t="shared" ca="1" si="72"/>
        <v/>
      </c>
      <c r="P338" s="84" t="str">
        <f t="shared" ca="1" si="73"/>
        <v/>
      </c>
      <c r="Q338" s="41" t="str">
        <f t="shared" ca="1" si="68"/>
        <v/>
      </c>
      <c r="R338" s="81" t="str">
        <f t="shared" ca="1" si="69"/>
        <v/>
      </c>
      <c r="S338" s="15" t="str">
        <f t="shared" ca="1" si="70"/>
        <v/>
      </c>
      <c r="T338" s="80" t="str">
        <f t="shared" ca="1" si="71"/>
        <v/>
      </c>
    </row>
    <row r="339" spans="4:20" x14ac:dyDescent="0.25">
      <c r="D339" s="26"/>
      <c r="E339" s="2" t="str">
        <f t="shared" ca="1" si="65"/>
        <v/>
      </c>
      <c r="F339" s="40" t="str">
        <f t="shared" ca="1" si="66"/>
        <v/>
      </c>
      <c r="G339" s="40" t="str">
        <f t="shared" ca="1" si="62"/>
        <v/>
      </c>
      <c r="H339" s="41" t="str">
        <f t="shared" ca="1" si="63"/>
        <v/>
      </c>
      <c r="I339" s="40" t="str">
        <f t="shared" ca="1" si="64"/>
        <v/>
      </c>
      <c r="J339" s="82"/>
      <c r="K339" s="82"/>
      <c r="M339" s="78" t="str">
        <f ca="1">IF(N339&lt;=$B$9,IF(N339&lt;$B$10,0,IF(N339=$B$10,SUM($T$6:T339),0)),"")</f>
        <v/>
      </c>
      <c r="N339" s="2" t="str">
        <f t="shared" ca="1" si="67"/>
        <v/>
      </c>
      <c r="O339" s="84" t="str">
        <f t="shared" ca="1" si="72"/>
        <v/>
      </c>
      <c r="P339" s="84" t="str">
        <f t="shared" ca="1" si="73"/>
        <v/>
      </c>
      <c r="Q339" s="41" t="str">
        <f t="shared" ca="1" si="68"/>
        <v/>
      </c>
      <c r="R339" s="81" t="str">
        <f t="shared" ca="1" si="69"/>
        <v/>
      </c>
      <c r="S339" s="15" t="str">
        <f t="shared" ca="1" si="70"/>
        <v/>
      </c>
      <c r="T339" s="80" t="str">
        <f t="shared" ca="1" si="71"/>
        <v/>
      </c>
    </row>
    <row r="340" spans="4:20" x14ac:dyDescent="0.25">
      <c r="D340" s="26"/>
      <c r="E340" s="2" t="str">
        <f t="shared" ca="1" si="65"/>
        <v/>
      </c>
      <c r="F340" s="40" t="str">
        <f t="shared" ca="1" si="66"/>
        <v/>
      </c>
      <c r="G340" s="40" t="str">
        <f t="shared" ca="1" si="62"/>
        <v/>
      </c>
      <c r="H340" s="41" t="str">
        <f t="shared" ca="1" si="63"/>
        <v/>
      </c>
      <c r="I340" s="40" t="str">
        <f t="shared" ca="1" si="64"/>
        <v/>
      </c>
      <c r="J340" s="82"/>
      <c r="K340" s="82"/>
      <c r="M340" s="78" t="str">
        <f ca="1">IF(N340&lt;=$B$9,IF(N340&lt;$B$10,0,IF(N340=$B$10,SUM($T$6:T340),0)),"")</f>
        <v/>
      </c>
      <c r="N340" s="2" t="str">
        <f t="shared" ca="1" si="67"/>
        <v/>
      </c>
      <c r="O340" s="84" t="str">
        <f t="shared" ca="1" si="72"/>
        <v/>
      </c>
      <c r="P340" s="84" t="str">
        <f t="shared" ca="1" si="73"/>
        <v/>
      </c>
      <c r="Q340" s="41" t="str">
        <f t="shared" ca="1" si="68"/>
        <v/>
      </c>
      <c r="R340" s="81" t="str">
        <f t="shared" ca="1" si="69"/>
        <v/>
      </c>
      <c r="S340" s="15" t="str">
        <f t="shared" ca="1" si="70"/>
        <v/>
      </c>
      <c r="T340" s="80" t="str">
        <f t="shared" ca="1" si="71"/>
        <v/>
      </c>
    </row>
    <row r="341" spans="4:20" x14ac:dyDescent="0.25">
      <c r="D341" s="26"/>
      <c r="E341" s="2" t="str">
        <f t="shared" ca="1" si="65"/>
        <v/>
      </c>
      <c r="F341" s="40" t="str">
        <f t="shared" ca="1" si="66"/>
        <v/>
      </c>
      <c r="G341" s="40" t="str">
        <f t="shared" ca="1" si="62"/>
        <v/>
      </c>
      <c r="H341" s="41" t="str">
        <f t="shared" ca="1" si="63"/>
        <v/>
      </c>
      <c r="I341" s="40" t="str">
        <f t="shared" ca="1" si="64"/>
        <v/>
      </c>
      <c r="J341" s="82"/>
      <c r="K341" s="82"/>
      <c r="M341" s="78" t="str">
        <f ca="1">IF(N341&lt;=$B$9,IF(N341&lt;$B$10,0,IF(N341=$B$10,SUM($T$6:T341),0)),"")</f>
        <v/>
      </c>
      <c r="N341" s="2" t="str">
        <f t="shared" ca="1" si="67"/>
        <v/>
      </c>
      <c r="O341" s="84" t="str">
        <f t="shared" ca="1" si="72"/>
        <v/>
      </c>
      <c r="P341" s="84" t="str">
        <f t="shared" ca="1" si="73"/>
        <v/>
      </c>
      <c r="Q341" s="41" t="str">
        <f t="shared" ca="1" si="68"/>
        <v/>
      </c>
      <c r="R341" s="81" t="str">
        <f t="shared" ca="1" si="69"/>
        <v/>
      </c>
      <c r="S341" s="15" t="str">
        <f t="shared" ca="1" si="70"/>
        <v/>
      </c>
      <c r="T341" s="80" t="str">
        <f t="shared" ca="1" si="71"/>
        <v/>
      </c>
    </row>
    <row r="342" spans="4:20" x14ac:dyDescent="0.25">
      <c r="D342" s="26"/>
      <c r="E342" s="2" t="str">
        <f t="shared" ca="1" si="65"/>
        <v/>
      </c>
      <c r="F342" s="40" t="str">
        <f t="shared" ca="1" si="66"/>
        <v/>
      </c>
      <c r="G342" s="40" t="str">
        <f t="shared" ca="1" si="62"/>
        <v/>
      </c>
      <c r="H342" s="41" t="str">
        <f t="shared" ca="1" si="63"/>
        <v/>
      </c>
      <c r="I342" s="40" t="str">
        <f t="shared" ca="1" si="64"/>
        <v/>
      </c>
      <c r="J342" s="82"/>
      <c r="K342" s="82"/>
      <c r="M342" s="78" t="str">
        <f ca="1">IF(N342&lt;=$B$9,IF(N342&lt;$B$10,0,IF(N342=$B$10,SUM($T$6:T342),0)),"")</f>
        <v/>
      </c>
      <c r="N342" s="2" t="str">
        <f t="shared" ca="1" si="67"/>
        <v/>
      </c>
      <c r="O342" s="84" t="str">
        <f t="shared" ca="1" si="72"/>
        <v/>
      </c>
      <c r="P342" s="84" t="str">
        <f t="shared" ca="1" si="73"/>
        <v/>
      </c>
      <c r="Q342" s="41" t="str">
        <f t="shared" ca="1" si="68"/>
        <v/>
      </c>
      <c r="R342" s="81" t="str">
        <f t="shared" ca="1" si="69"/>
        <v/>
      </c>
      <c r="S342" s="15" t="str">
        <f t="shared" ca="1" si="70"/>
        <v/>
      </c>
      <c r="T342" s="80" t="str">
        <f t="shared" ca="1" si="71"/>
        <v/>
      </c>
    </row>
    <row r="343" spans="4:20" x14ac:dyDescent="0.25">
      <c r="D343" s="26"/>
      <c r="E343" s="2" t="str">
        <f t="shared" ca="1" si="65"/>
        <v/>
      </c>
      <c r="F343" s="40" t="str">
        <f t="shared" ca="1" si="66"/>
        <v/>
      </c>
      <c r="G343" s="40" t="str">
        <f t="shared" ca="1" si="62"/>
        <v/>
      </c>
      <c r="H343" s="41" t="str">
        <f t="shared" ca="1" si="63"/>
        <v/>
      </c>
      <c r="I343" s="40" t="str">
        <f t="shared" ca="1" si="64"/>
        <v/>
      </c>
      <c r="J343" s="82"/>
      <c r="K343" s="82"/>
      <c r="M343" s="78" t="str">
        <f ca="1">IF(N343&lt;=$B$9,IF(N343&lt;$B$10,0,IF(N343=$B$10,SUM($T$6:T343),0)),"")</f>
        <v/>
      </c>
      <c r="N343" s="2" t="str">
        <f t="shared" ca="1" si="67"/>
        <v/>
      </c>
      <c r="O343" s="84" t="str">
        <f t="shared" ca="1" si="72"/>
        <v/>
      </c>
      <c r="P343" s="84" t="str">
        <f t="shared" ca="1" si="73"/>
        <v/>
      </c>
      <c r="Q343" s="41" t="str">
        <f t="shared" ca="1" si="68"/>
        <v/>
      </c>
      <c r="R343" s="81" t="str">
        <f t="shared" ca="1" si="69"/>
        <v/>
      </c>
      <c r="S343" s="15" t="str">
        <f t="shared" ca="1" si="70"/>
        <v/>
      </c>
      <c r="T343" s="80" t="str">
        <f t="shared" ca="1" si="71"/>
        <v/>
      </c>
    </row>
    <row r="344" spans="4:20" x14ac:dyDescent="0.25">
      <c r="D344" s="26"/>
      <c r="E344" s="2" t="str">
        <f t="shared" ca="1" si="65"/>
        <v/>
      </c>
      <c r="F344" s="40" t="str">
        <f t="shared" ca="1" si="66"/>
        <v/>
      </c>
      <c r="G344" s="40" t="str">
        <f t="shared" ca="1" si="62"/>
        <v/>
      </c>
      <c r="H344" s="41" t="str">
        <f t="shared" ca="1" si="63"/>
        <v/>
      </c>
      <c r="I344" s="40" t="str">
        <f t="shared" ca="1" si="64"/>
        <v/>
      </c>
      <c r="J344" s="82"/>
      <c r="K344" s="82"/>
      <c r="M344" s="78" t="str">
        <f ca="1">IF(N344&lt;=$B$9,IF(N344&lt;$B$10,0,IF(N344=$B$10,SUM($T$6:T344),0)),"")</f>
        <v/>
      </c>
      <c r="N344" s="2" t="str">
        <f t="shared" ca="1" si="67"/>
        <v/>
      </c>
      <c r="O344" s="84" t="str">
        <f t="shared" ca="1" si="72"/>
        <v/>
      </c>
      <c r="P344" s="84" t="str">
        <f t="shared" ca="1" si="73"/>
        <v/>
      </c>
      <c r="Q344" s="41" t="str">
        <f t="shared" ca="1" si="68"/>
        <v/>
      </c>
      <c r="R344" s="81" t="str">
        <f t="shared" ca="1" si="69"/>
        <v/>
      </c>
      <c r="S344" s="15" t="str">
        <f t="shared" ca="1" si="70"/>
        <v/>
      </c>
      <c r="T344" s="80" t="str">
        <f t="shared" ca="1" si="71"/>
        <v/>
      </c>
    </row>
    <row r="345" spans="4:20" x14ac:dyDescent="0.25">
      <c r="D345" s="26"/>
      <c r="E345" s="2" t="str">
        <f t="shared" ca="1" si="65"/>
        <v/>
      </c>
      <c r="F345" s="40" t="str">
        <f t="shared" ca="1" si="66"/>
        <v/>
      </c>
      <c r="G345" s="40" t="str">
        <f t="shared" ca="1" si="62"/>
        <v/>
      </c>
      <c r="H345" s="41" t="str">
        <f t="shared" ca="1" si="63"/>
        <v/>
      </c>
      <c r="I345" s="40" t="str">
        <f t="shared" ca="1" si="64"/>
        <v/>
      </c>
      <c r="J345" s="82"/>
      <c r="K345" s="82"/>
      <c r="M345" s="78" t="str">
        <f ca="1">IF(N345&lt;=$B$9,IF(N345&lt;$B$10,0,IF(N345=$B$10,SUM($T$6:T345),0)),"")</f>
        <v/>
      </c>
      <c r="N345" s="2" t="str">
        <f t="shared" ca="1" si="67"/>
        <v/>
      </c>
      <c r="O345" s="84" t="str">
        <f t="shared" ca="1" si="72"/>
        <v/>
      </c>
      <c r="P345" s="84" t="str">
        <f t="shared" ca="1" si="73"/>
        <v/>
      </c>
      <c r="Q345" s="41" t="str">
        <f t="shared" ca="1" si="68"/>
        <v/>
      </c>
      <c r="R345" s="81" t="str">
        <f t="shared" ca="1" si="69"/>
        <v/>
      </c>
      <c r="S345" s="15" t="str">
        <f t="shared" ca="1" si="70"/>
        <v/>
      </c>
      <c r="T345" s="80" t="str">
        <f t="shared" ca="1" si="71"/>
        <v/>
      </c>
    </row>
    <row r="346" spans="4:20" x14ac:dyDescent="0.25">
      <c r="D346" s="26"/>
      <c r="E346" s="2" t="str">
        <f t="shared" ca="1" si="65"/>
        <v/>
      </c>
      <c r="F346" s="40" t="str">
        <f t="shared" ca="1" si="66"/>
        <v/>
      </c>
      <c r="G346" s="40" t="str">
        <f t="shared" ca="1" si="62"/>
        <v/>
      </c>
      <c r="H346" s="41" t="str">
        <f t="shared" ca="1" si="63"/>
        <v/>
      </c>
      <c r="I346" s="40" t="str">
        <f t="shared" ca="1" si="64"/>
        <v/>
      </c>
      <c r="J346" s="82"/>
      <c r="K346" s="82"/>
      <c r="M346" s="78" t="str">
        <f ca="1">IF(N346&lt;=$B$9,IF(N346&lt;$B$10,0,IF(N346=$B$10,SUM($T$6:T346),0)),"")</f>
        <v/>
      </c>
      <c r="N346" s="2" t="str">
        <f t="shared" ca="1" si="67"/>
        <v/>
      </c>
      <c r="O346" s="84" t="str">
        <f t="shared" ca="1" si="72"/>
        <v/>
      </c>
      <c r="P346" s="84" t="str">
        <f t="shared" ca="1" si="73"/>
        <v/>
      </c>
      <c r="Q346" s="41" t="str">
        <f t="shared" ca="1" si="68"/>
        <v/>
      </c>
      <c r="R346" s="81" t="str">
        <f t="shared" ca="1" si="69"/>
        <v/>
      </c>
      <c r="S346" s="15" t="str">
        <f t="shared" ca="1" si="70"/>
        <v/>
      </c>
      <c r="T346" s="80" t="str">
        <f t="shared" ca="1" si="71"/>
        <v/>
      </c>
    </row>
    <row r="347" spans="4:20" x14ac:dyDescent="0.25">
      <c r="D347" s="26"/>
      <c r="E347" s="2" t="str">
        <f t="shared" ca="1" si="65"/>
        <v/>
      </c>
      <c r="F347" s="40" t="str">
        <f t="shared" ca="1" si="66"/>
        <v/>
      </c>
      <c r="G347" s="40" t="str">
        <f t="shared" ca="1" si="62"/>
        <v/>
      </c>
      <c r="H347" s="41" t="str">
        <f t="shared" ca="1" si="63"/>
        <v/>
      </c>
      <c r="I347" s="40" t="str">
        <f t="shared" ca="1" si="64"/>
        <v/>
      </c>
      <c r="J347" s="82"/>
      <c r="K347" s="82"/>
      <c r="M347" s="78" t="str">
        <f ca="1">IF(N347&lt;=$B$9,IF(N347&lt;$B$10,0,IF(N347=$B$10,SUM($T$6:T347),0)),"")</f>
        <v/>
      </c>
      <c r="N347" s="2" t="str">
        <f t="shared" ca="1" si="67"/>
        <v/>
      </c>
      <c r="O347" s="84" t="str">
        <f t="shared" ca="1" si="72"/>
        <v/>
      </c>
      <c r="P347" s="84" t="str">
        <f t="shared" ca="1" si="73"/>
        <v/>
      </c>
      <c r="Q347" s="41" t="str">
        <f t="shared" ca="1" si="68"/>
        <v/>
      </c>
      <c r="R347" s="81" t="str">
        <f t="shared" ca="1" si="69"/>
        <v/>
      </c>
      <c r="S347" s="15" t="str">
        <f t="shared" ca="1" si="70"/>
        <v/>
      </c>
      <c r="T347" s="80" t="str">
        <f t="shared" ca="1" si="71"/>
        <v/>
      </c>
    </row>
    <row r="348" spans="4:20" x14ac:dyDescent="0.25">
      <c r="D348" s="26"/>
      <c r="E348" s="2" t="str">
        <f t="shared" ca="1" si="65"/>
        <v/>
      </c>
      <c r="F348" s="40" t="str">
        <f t="shared" ca="1" si="66"/>
        <v/>
      </c>
      <c r="G348" s="40" t="str">
        <f t="shared" ca="1" si="62"/>
        <v/>
      </c>
      <c r="H348" s="41" t="str">
        <f t="shared" ca="1" si="63"/>
        <v/>
      </c>
      <c r="I348" s="40" t="str">
        <f t="shared" ca="1" si="64"/>
        <v/>
      </c>
      <c r="J348" s="82"/>
      <c r="K348" s="82"/>
      <c r="M348" s="78" t="str">
        <f ca="1">IF(N348&lt;=$B$9,IF(N348&lt;$B$10,0,IF(N348=$B$10,SUM($T$6:T348),0)),"")</f>
        <v/>
      </c>
      <c r="N348" s="2" t="str">
        <f t="shared" ca="1" si="67"/>
        <v/>
      </c>
      <c r="O348" s="84" t="str">
        <f t="shared" ca="1" si="72"/>
        <v/>
      </c>
      <c r="P348" s="84" t="str">
        <f t="shared" ca="1" si="73"/>
        <v/>
      </c>
      <c r="Q348" s="41" t="str">
        <f t="shared" ca="1" si="68"/>
        <v/>
      </c>
      <c r="R348" s="81" t="str">
        <f t="shared" ca="1" si="69"/>
        <v/>
      </c>
      <c r="S348" s="15" t="str">
        <f t="shared" ca="1" si="70"/>
        <v/>
      </c>
      <c r="T348" s="80" t="str">
        <f t="shared" ca="1" si="71"/>
        <v/>
      </c>
    </row>
    <row r="349" spans="4:20" x14ac:dyDescent="0.25">
      <c r="D349" s="26"/>
      <c r="E349" s="2" t="str">
        <f t="shared" ca="1" si="65"/>
        <v/>
      </c>
      <c r="F349" s="40" t="str">
        <f t="shared" ca="1" si="66"/>
        <v/>
      </c>
      <c r="G349" s="40" t="str">
        <f t="shared" ca="1" si="62"/>
        <v/>
      </c>
      <c r="H349" s="41" t="str">
        <f t="shared" ca="1" si="63"/>
        <v/>
      </c>
      <c r="I349" s="40" t="str">
        <f t="shared" ca="1" si="64"/>
        <v/>
      </c>
      <c r="J349" s="82"/>
      <c r="K349" s="82"/>
      <c r="M349" s="78" t="str">
        <f ca="1">IF(N349&lt;=$B$9,IF(N349&lt;$B$10,0,IF(N349=$B$10,SUM($T$6:T349),0)),"")</f>
        <v/>
      </c>
      <c r="N349" s="2" t="str">
        <f t="shared" ca="1" si="67"/>
        <v/>
      </c>
      <c r="O349" s="84" t="str">
        <f t="shared" ca="1" si="72"/>
        <v/>
      </c>
      <c r="P349" s="84" t="str">
        <f t="shared" ca="1" si="73"/>
        <v/>
      </c>
      <c r="Q349" s="41" t="str">
        <f t="shared" ca="1" si="68"/>
        <v/>
      </c>
      <c r="R349" s="81" t="str">
        <f t="shared" ca="1" si="69"/>
        <v/>
      </c>
      <c r="S349" s="15" t="str">
        <f t="shared" ca="1" si="70"/>
        <v/>
      </c>
      <c r="T349" s="80" t="str">
        <f t="shared" ca="1" si="71"/>
        <v/>
      </c>
    </row>
    <row r="350" spans="4:20" x14ac:dyDescent="0.25">
      <c r="D350" s="26"/>
      <c r="E350" s="2" t="str">
        <f t="shared" ca="1" si="65"/>
        <v/>
      </c>
      <c r="F350" s="40" t="str">
        <f t="shared" ca="1" si="66"/>
        <v/>
      </c>
      <c r="G350" s="40" t="str">
        <f t="shared" ca="1" si="62"/>
        <v/>
      </c>
      <c r="H350" s="41" t="str">
        <f t="shared" ca="1" si="63"/>
        <v/>
      </c>
      <c r="I350" s="40" t="str">
        <f t="shared" ca="1" si="64"/>
        <v/>
      </c>
      <c r="J350" s="82"/>
      <c r="K350" s="82"/>
      <c r="M350" s="78" t="str">
        <f ca="1">IF(N350&lt;=$B$9,IF(N350&lt;$B$10,0,IF(N350=$B$10,SUM($T$6:T350),0)),"")</f>
        <v/>
      </c>
      <c r="N350" s="2" t="str">
        <f t="shared" ca="1" si="67"/>
        <v/>
      </c>
      <c r="O350" s="84" t="str">
        <f t="shared" ca="1" si="72"/>
        <v/>
      </c>
      <c r="P350" s="84" t="str">
        <f t="shared" ca="1" si="73"/>
        <v/>
      </c>
      <c r="Q350" s="41" t="str">
        <f t="shared" ca="1" si="68"/>
        <v/>
      </c>
      <c r="R350" s="81" t="str">
        <f t="shared" ca="1" si="69"/>
        <v/>
      </c>
      <c r="S350" s="15" t="str">
        <f t="shared" ca="1" si="70"/>
        <v/>
      </c>
      <c r="T350" s="80" t="str">
        <f t="shared" ca="1" si="71"/>
        <v/>
      </c>
    </row>
    <row r="351" spans="4:20" x14ac:dyDescent="0.25">
      <c r="D351" s="26"/>
      <c r="E351" s="2" t="str">
        <f t="shared" ca="1" si="65"/>
        <v/>
      </c>
      <c r="F351" s="40" t="str">
        <f t="shared" ca="1" si="66"/>
        <v/>
      </c>
      <c r="G351" s="40" t="str">
        <f t="shared" ca="1" si="62"/>
        <v/>
      </c>
      <c r="H351" s="41" t="str">
        <f t="shared" ca="1" si="63"/>
        <v/>
      </c>
      <c r="I351" s="40" t="str">
        <f t="shared" ca="1" si="64"/>
        <v/>
      </c>
      <c r="J351" s="82"/>
      <c r="K351" s="82"/>
      <c r="M351" s="78" t="str">
        <f ca="1">IF(N351&lt;=$B$9,IF(N351&lt;$B$10,0,IF(N351=$B$10,SUM($T$6:T351),0)),"")</f>
        <v/>
      </c>
      <c r="N351" s="2" t="str">
        <f t="shared" ca="1" si="67"/>
        <v/>
      </c>
      <c r="O351" s="84" t="str">
        <f t="shared" ca="1" si="72"/>
        <v/>
      </c>
      <c r="P351" s="84" t="str">
        <f t="shared" ca="1" si="73"/>
        <v/>
      </c>
      <c r="Q351" s="41" t="str">
        <f t="shared" ca="1" si="68"/>
        <v/>
      </c>
      <c r="R351" s="81" t="str">
        <f t="shared" ca="1" si="69"/>
        <v/>
      </c>
      <c r="S351" s="15" t="str">
        <f t="shared" ca="1" si="70"/>
        <v/>
      </c>
      <c r="T351" s="80" t="str">
        <f t="shared" ca="1" si="71"/>
        <v/>
      </c>
    </row>
    <row r="352" spans="4:20" x14ac:dyDescent="0.25">
      <c r="D352" s="26"/>
      <c r="E352" s="2" t="str">
        <f t="shared" ca="1" si="65"/>
        <v/>
      </c>
      <c r="F352" s="40" t="str">
        <f t="shared" ca="1" si="66"/>
        <v/>
      </c>
      <c r="G352" s="40" t="str">
        <f t="shared" ca="1" si="62"/>
        <v/>
      </c>
      <c r="H352" s="41" t="str">
        <f t="shared" ca="1" si="63"/>
        <v/>
      </c>
      <c r="I352" s="40" t="str">
        <f t="shared" ca="1" si="64"/>
        <v/>
      </c>
      <c r="J352" s="82"/>
      <c r="K352" s="82"/>
      <c r="M352" s="78" t="str">
        <f ca="1">IF(N352&lt;=$B$9,IF(N352&lt;$B$10,0,IF(N352=$B$10,SUM($T$6:T352),0)),"")</f>
        <v/>
      </c>
      <c r="N352" s="2" t="str">
        <f t="shared" ca="1" si="67"/>
        <v/>
      </c>
      <c r="O352" s="84" t="str">
        <f t="shared" ca="1" si="72"/>
        <v/>
      </c>
      <c r="P352" s="84" t="str">
        <f t="shared" ca="1" si="73"/>
        <v/>
      </c>
      <c r="Q352" s="41" t="str">
        <f t="shared" ca="1" si="68"/>
        <v/>
      </c>
      <c r="R352" s="81" t="str">
        <f t="shared" ca="1" si="69"/>
        <v/>
      </c>
      <c r="S352" s="15" t="str">
        <f t="shared" ca="1" si="70"/>
        <v/>
      </c>
      <c r="T352" s="80" t="str">
        <f t="shared" ca="1" si="71"/>
        <v/>
      </c>
    </row>
    <row r="353" spans="4:20" x14ac:dyDescent="0.25">
      <c r="D353" s="26"/>
      <c r="E353" s="2" t="str">
        <f t="shared" ca="1" si="65"/>
        <v/>
      </c>
      <c r="F353" s="40" t="str">
        <f t="shared" ca="1" si="66"/>
        <v/>
      </c>
      <c r="G353" s="40" t="str">
        <f t="shared" ca="1" si="62"/>
        <v/>
      </c>
      <c r="H353" s="41" t="str">
        <f t="shared" ca="1" si="63"/>
        <v/>
      </c>
      <c r="I353" s="40" t="str">
        <f t="shared" ca="1" si="64"/>
        <v/>
      </c>
      <c r="J353" s="82"/>
      <c r="K353" s="82"/>
      <c r="M353" s="78" t="str">
        <f ca="1">IF(N353&lt;=$B$9,IF(N353&lt;$B$10,0,IF(N353=$B$10,SUM($T$6:T353),0)),"")</f>
        <v/>
      </c>
      <c r="N353" s="2" t="str">
        <f t="shared" ca="1" si="67"/>
        <v/>
      </c>
      <c r="O353" s="84" t="str">
        <f t="shared" ca="1" si="72"/>
        <v/>
      </c>
      <c r="P353" s="84" t="str">
        <f t="shared" ca="1" si="73"/>
        <v/>
      </c>
      <c r="Q353" s="41" t="str">
        <f t="shared" ca="1" si="68"/>
        <v/>
      </c>
      <c r="R353" s="81" t="str">
        <f t="shared" ca="1" si="69"/>
        <v/>
      </c>
      <c r="S353" s="15" t="str">
        <f t="shared" ca="1" si="70"/>
        <v/>
      </c>
      <c r="T353" s="80" t="str">
        <f t="shared" ca="1" si="71"/>
        <v/>
      </c>
    </row>
    <row r="354" spans="4:20" x14ac:dyDescent="0.25">
      <c r="D354" s="26"/>
      <c r="E354" s="2" t="str">
        <f t="shared" ca="1" si="65"/>
        <v/>
      </c>
      <c r="F354" s="40" t="str">
        <f t="shared" ca="1" si="66"/>
        <v/>
      </c>
      <c r="G354" s="40" t="str">
        <f t="shared" ca="1" si="62"/>
        <v/>
      </c>
      <c r="H354" s="41" t="str">
        <f t="shared" ca="1" si="63"/>
        <v/>
      </c>
      <c r="I354" s="40" t="str">
        <f t="shared" ca="1" si="64"/>
        <v/>
      </c>
      <c r="J354" s="82"/>
      <c r="K354" s="82"/>
      <c r="M354" s="78" t="str">
        <f ca="1">IF(N354&lt;=$B$9,IF(N354&lt;$B$10,0,IF(N354=$B$10,SUM($T$6:T354),0)),"")</f>
        <v/>
      </c>
      <c r="N354" s="2" t="str">
        <f t="shared" ca="1" si="67"/>
        <v/>
      </c>
      <c r="O354" s="84" t="str">
        <f t="shared" ca="1" si="72"/>
        <v/>
      </c>
      <c r="P354" s="84" t="str">
        <f t="shared" ca="1" si="73"/>
        <v/>
      </c>
      <c r="Q354" s="41" t="str">
        <f t="shared" ca="1" si="68"/>
        <v/>
      </c>
      <c r="R354" s="81" t="str">
        <f t="shared" ca="1" si="69"/>
        <v/>
      </c>
      <c r="S354" s="15" t="str">
        <f t="shared" ca="1" si="70"/>
        <v/>
      </c>
      <c r="T354" s="80" t="str">
        <f t="shared" ca="1" si="71"/>
        <v/>
      </c>
    </row>
    <row r="355" spans="4:20" x14ac:dyDescent="0.25">
      <c r="D355" s="26"/>
      <c r="E355" s="2" t="str">
        <f t="shared" ca="1" si="65"/>
        <v/>
      </c>
      <c r="F355" s="40" t="str">
        <f t="shared" ca="1" si="66"/>
        <v/>
      </c>
      <c r="G355" s="40" t="str">
        <f t="shared" ca="1" si="62"/>
        <v/>
      </c>
      <c r="H355" s="41" t="str">
        <f t="shared" ca="1" si="63"/>
        <v/>
      </c>
      <c r="I355" s="40" t="str">
        <f t="shared" ca="1" si="64"/>
        <v/>
      </c>
      <c r="J355" s="82"/>
      <c r="K355" s="82"/>
      <c r="M355" s="78" t="str">
        <f ca="1">IF(N355&lt;=$B$9,IF(N355&lt;$B$10,0,IF(N355=$B$10,SUM($T$6:T355),0)),"")</f>
        <v/>
      </c>
      <c r="N355" s="2" t="str">
        <f t="shared" ca="1" si="67"/>
        <v/>
      </c>
      <c r="O355" s="84" t="str">
        <f t="shared" ca="1" si="72"/>
        <v/>
      </c>
      <c r="P355" s="84" t="str">
        <f t="shared" ca="1" si="73"/>
        <v/>
      </c>
      <c r="Q355" s="41" t="str">
        <f t="shared" ca="1" si="68"/>
        <v/>
      </c>
      <c r="R355" s="81" t="str">
        <f t="shared" ca="1" si="69"/>
        <v/>
      </c>
      <c r="S355" s="15" t="str">
        <f t="shared" ca="1" si="70"/>
        <v/>
      </c>
      <c r="T355" s="80" t="str">
        <f t="shared" ca="1" si="71"/>
        <v/>
      </c>
    </row>
    <row r="356" spans="4:20" x14ac:dyDescent="0.25">
      <c r="D356" s="26"/>
      <c r="E356" s="2" t="str">
        <f t="shared" ca="1" si="65"/>
        <v/>
      </c>
      <c r="F356" s="40" t="str">
        <f t="shared" ca="1" si="66"/>
        <v/>
      </c>
      <c r="G356" s="40" t="str">
        <f t="shared" ca="1" si="62"/>
        <v/>
      </c>
      <c r="H356" s="41" t="str">
        <f t="shared" ca="1" si="63"/>
        <v/>
      </c>
      <c r="I356" s="40" t="str">
        <f t="shared" ca="1" si="64"/>
        <v/>
      </c>
      <c r="J356" s="82"/>
      <c r="K356" s="82"/>
      <c r="M356" s="78" t="str">
        <f ca="1">IF(N356&lt;=$B$9,IF(N356&lt;$B$10,0,IF(N356=$B$10,SUM($T$6:T356),0)),"")</f>
        <v/>
      </c>
      <c r="N356" s="2" t="str">
        <f t="shared" ca="1" si="67"/>
        <v/>
      </c>
      <c r="O356" s="84" t="str">
        <f t="shared" ca="1" si="72"/>
        <v/>
      </c>
      <c r="P356" s="84" t="str">
        <f t="shared" ca="1" si="73"/>
        <v/>
      </c>
      <c r="Q356" s="41" t="str">
        <f t="shared" ca="1" si="68"/>
        <v/>
      </c>
      <c r="R356" s="81" t="str">
        <f t="shared" ca="1" si="69"/>
        <v/>
      </c>
      <c r="S356" s="15" t="str">
        <f t="shared" ca="1" si="70"/>
        <v/>
      </c>
      <c r="T356" s="80" t="str">
        <f t="shared" ca="1" si="71"/>
        <v/>
      </c>
    </row>
    <row r="357" spans="4:20" x14ac:dyDescent="0.25">
      <c r="D357" s="26"/>
      <c r="E357" s="2" t="str">
        <f t="shared" ca="1" si="65"/>
        <v/>
      </c>
      <c r="F357" s="40" t="str">
        <f t="shared" ca="1" si="66"/>
        <v/>
      </c>
      <c r="G357" s="40" t="str">
        <f t="shared" ca="1" si="62"/>
        <v/>
      </c>
      <c r="H357" s="41" t="str">
        <f t="shared" ca="1" si="63"/>
        <v/>
      </c>
      <c r="I357" s="40" t="str">
        <f t="shared" ca="1" si="64"/>
        <v/>
      </c>
      <c r="J357" s="82"/>
      <c r="K357" s="82"/>
      <c r="M357" s="78" t="str">
        <f ca="1">IF(N357&lt;=$B$9,IF(N357&lt;$B$10,0,IF(N357=$B$10,SUM($T$6:T357),0)),"")</f>
        <v/>
      </c>
      <c r="N357" s="2" t="str">
        <f t="shared" ca="1" si="67"/>
        <v/>
      </c>
      <c r="O357" s="84" t="str">
        <f t="shared" ca="1" si="72"/>
        <v/>
      </c>
      <c r="P357" s="84" t="str">
        <f t="shared" ca="1" si="73"/>
        <v/>
      </c>
      <c r="Q357" s="41" t="str">
        <f t="shared" ca="1" si="68"/>
        <v/>
      </c>
      <c r="R357" s="81" t="str">
        <f t="shared" ca="1" si="69"/>
        <v/>
      </c>
      <c r="S357" s="15" t="str">
        <f t="shared" ca="1" si="70"/>
        <v/>
      </c>
      <c r="T357" s="80" t="str">
        <f t="shared" ca="1" si="71"/>
        <v/>
      </c>
    </row>
    <row r="358" spans="4:20" x14ac:dyDescent="0.25">
      <c r="D358" s="26"/>
      <c r="E358" s="2" t="str">
        <f t="shared" ca="1" si="65"/>
        <v/>
      </c>
      <c r="F358" s="40" t="str">
        <f t="shared" ca="1" si="66"/>
        <v/>
      </c>
      <c r="G358" s="40" t="str">
        <f t="shared" ca="1" si="62"/>
        <v/>
      </c>
      <c r="H358" s="41" t="str">
        <f t="shared" ca="1" si="63"/>
        <v/>
      </c>
      <c r="I358" s="40" t="str">
        <f t="shared" ca="1" si="64"/>
        <v/>
      </c>
      <c r="J358" s="82"/>
      <c r="K358" s="82"/>
      <c r="M358" s="78" t="str">
        <f ca="1">IF(N358&lt;=$B$9,IF(N358&lt;$B$10,0,IF(N358=$B$10,SUM($T$6:T358),0)),"")</f>
        <v/>
      </c>
      <c r="N358" s="2" t="str">
        <f t="shared" ca="1" si="67"/>
        <v/>
      </c>
      <c r="O358" s="84" t="str">
        <f t="shared" ca="1" si="72"/>
        <v/>
      </c>
      <c r="P358" s="84" t="str">
        <f t="shared" ca="1" si="73"/>
        <v/>
      </c>
      <c r="Q358" s="41" t="str">
        <f t="shared" ca="1" si="68"/>
        <v/>
      </c>
      <c r="R358" s="81" t="str">
        <f t="shared" ca="1" si="69"/>
        <v/>
      </c>
      <c r="S358" s="15" t="str">
        <f t="shared" ca="1" si="70"/>
        <v/>
      </c>
      <c r="T358" s="80" t="str">
        <f t="shared" ca="1" si="71"/>
        <v/>
      </c>
    </row>
    <row r="359" spans="4:20" x14ac:dyDescent="0.25">
      <c r="D359" s="26"/>
      <c r="E359" s="2" t="str">
        <f t="shared" ca="1" si="65"/>
        <v/>
      </c>
      <c r="F359" s="40" t="str">
        <f t="shared" ca="1" si="66"/>
        <v/>
      </c>
      <c r="G359" s="40" t="str">
        <f t="shared" ca="1" si="62"/>
        <v/>
      </c>
      <c r="H359" s="41" t="str">
        <f t="shared" ca="1" si="63"/>
        <v/>
      </c>
      <c r="I359" s="40" t="str">
        <f t="shared" ca="1" si="64"/>
        <v/>
      </c>
      <c r="J359" s="82"/>
      <c r="K359" s="82"/>
      <c r="M359" s="78" t="str">
        <f ca="1">IF(N359&lt;=$B$9,IF(N359&lt;$B$10,0,IF(N359=$B$10,SUM($T$6:T359),0)),"")</f>
        <v/>
      </c>
      <c r="N359" s="2" t="str">
        <f t="shared" ca="1" si="67"/>
        <v/>
      </c>
      <c r="O359" s="84" t="str">
        <f t="shared" ca="1" si="72"/>
        <v/>
      </c>
      <c r="P359" s="84" t="str">
        <f t="shared" ca="1" si="73"/>
        <v/>
      </c>
      <c r="Q359" s="41" t="str">
        <f t="shared" ca="1" si="68"/>
        <v/>
      </c>
      <c r="R359" s="81" t="str">
        <f t="shared" ca="1" si="69"/>
        <v/>
      </c>
      <c r="S359" s="15" t="str">
        <f t="shared" ca="1" si="70"/>
        <v/>
      </c>
      <c r="T359" s="80" t="str">
        <f t="shared" ca="1" si="71"/>
        <v/>
      </c>
    </row>
    <row r="360" spans="4:20" x14ac:dyDescent="0.25">
      <c r="D360" s="26"/>
      <c r="E360" s="2" t="str">
        <f t="shared" ca="1" si="65"/>
        <v/>
      </c>
      <c r="F360" s="40" t="str">
        <f t="shared" ca="1" si="66"/>
        <v/>
      </c>
      <c r="G360" s="40" t="str">
        <f t="shared" ca="1" si="62"/>
        <v/>
      </c>
      <c r="H360" s="41" t="str">
        <f t="shared" ca="1" si="63"/>
        <v/>
      </c>
      <c r="I360" s="40" t="str">
        <f t="shared" ca="1" si="64"/>
        <v/>
      </c>
      <c r="J360" s="82"/>
      <c r="K360" s="82"/>
      <c r="M360" s="78" t="str">
        <f ca="1">IF(N360&lt;=$B$9,IF(N360&lt;$B$10,0,IF(N360=$B$10,SUM($T$6:T360),0)),"")</f>
        <v/>
      </c>
      <c r="N360" s="2" t="str">
        <f t="shared" ca="1" si="67"/>
        <v/>
      </c>
      <c r="O360" s="84" t="str">
        <f t="shared" ca="1" si="72"/>
        <v/>
      </c>
      <c r="P360" s="84" t="str">
        <f t="shared" ca="1" si="73"/>
        <v/>
      </c>
      <c r="Q360" s="41" t="str">
        <f t="shared" ca="1" si="68"/>
        <v/>
      </c>
      <c r="R360" s="81" t="str">
        <f t="shared" ca="1" si="69"/>
        <v/>
      </c>
      <c r="S360" s="15" t="str">
        <f t="shared" ca="1" si="70"/>
        <v/>
      </c>
      <c r="T360" s="80" t="str">
        <f t="shared" ca="1" si="71"/>
        <v/>
      </c>
    </row>
    <row r="361" spans="4:20" x14ac:dyDescent="0.25">
      <c r="D361" s="26"/>
      <c r="E361" s="2" t="str">
        <f t="shared" ca="1" si="65"/>
        <v/>
      </c>
      <c r="F361" s="40" t="str">
        <f t="shared" ca="1" si="66"/>
        <v/>
      </c>
      <c r="G361" s="40" t="str">
        <f t="shared" ca="1" si="62"/>
        <v/>
      </c>
      <c r="H361" s="41" t="str">
        <f t="shared" ca="1" si="63"/>
        <v/>
      </c>
      <c r="I361" s="40" t="str">
        <f t="shared" ca="1" si="64"/>
        <v/>
      </c>
      <c r="J361" s="82"/>
      <c r="K361" s="82"/>
      <c r="M361" s="78" t="str">
        <f ca="1">IF(N361&lt;=$B$9,IF(N361&lt;$B$10,0,IF(N361=$B$10,SUM($T$6:T361),0)),"")</f>
        <v/>
      </c>
      <c r="N361" s="2" t="str">
        <f t="shared" ca="1" si="67"/>
        <v/>
      </c>
      <c r="O361" s="84" t="str">
        <f t="shared" ca="1" si="72"/>
        <v/>
      </c>
      <c r="P361" s="84" t="str">
        <f t="shared" ca="1" si="73"/>
        <v/>
      </c>
      <c r="Q361" s="41" t="str">
        <f t="shared" ca="1" si="68"/>
        <v/>
      </c>
      <c r="R361" s="81" t="str">
        <f t="shared" ca="1" si="69"/>
        <v/>
      </c>
      <c r="S361" s="15" t="str">
        <f t="shared" ca="1" si="70"/>
        <v/>
      </c>
      <c r="T361" s="80" t="str">
        <f t="shared" ca="1" si="71"/>
        <v/>
      </c>
    </row>
    <row r="362" spans="4:20" x14ac:dyDescent="0.25">
      <c r="D362" s="26"/>
      <c r="E362" s="2" t="str">
        <f t="shared" ca="1" si="65"/>
        <v/>
      </c>
      <c r="F362" s="40" t="str">
        <f t="shared" ca="1" si="66"/>
        <v/>
      </c>
      <c r="G362" s="40" t="str">
        <f t="shared" ca="1" si="62"/>
        <v/>
      </c>
      <c r="H362" s="41" t="str">
        <f t="shared" ca="1" si="63"/>
        <v/>
      </c>
      <c r="I362" s="40" t="str">
        <f t="shared" ca="1" si="64"/>
        <v/>
      </c>
      <c r="J362" s="82"/>
      <c r="K362" s="82"/>
      <c r="M362" s="78" t="str">
        <f ca="1">IF(N362&lt;=$B$9,IF(N362&lt;$B$10,0,IF(N362=$B$10,SUM($T$6:T362),0)),"")</f>
        <v/>
      </c>
      <c r="N362" s="2" t="str">
        <f t="shared" ca="1" si="67"/>
        <v/>
      </c>
      <c r="O362" s="84" t="str">
        <f t="shared" ca="1" si="72"/>
        <v/>
      </c>
      <c r="P362" s="84" t="str">
        <f t="shared" ca="1" si="73"/>
        <v/>
      </c>
      <c r="Q362" s="41" t="str">
        <f t="shared" ca="1" si="68"/>
        <v/>
      </c>
      <c r="R362" s="81" t="str">
        <f t="shared" ca="1" si="69"/>
        <v/>
      </c>
      <c r="S362" s="15" t="str">
        <f t="shared" ca="1" si="70"/>
        <v/>
      </c>
      <c r="T362" s="80" t="str">
        <f t="shared" ca="1" si="71"/>
        <v/>
      </c>
    </row>
    <row r="363" spans="4:20" x14ac:dyDescent="0.25">
      <c r="D363" s="26"/>
      <c r="E363" s="2" t="str">
        <f t="shared" ca="1" si="65"/>
        <v/>
      </c>
      <c r="F363" s="40" t="str">
        <f t="shared" ca="1" si="66"/>
        <v/>
      </c>
      <c r="G363" s="40" t="str">
        <f t="shared" ca="1" si="62"/>
        <v/>
      </c>
      <c r="H363" s="41" t="str">
        <f t="shared" ca="1" si="63"/>
        <v/>
      </c>
      <c r="I363" s="40" t="str">
        <f t="shared" ca="1" si="64"/>
        <v/>
      </c>
      <c r="J363" s="82"/>
      <c r="K363" s="82"/>
      <c r="M363" s="78" t="str">
        <f ca="1">IF(N363&lt;=$B$9,IF(N363&lt;$B$10,0,IF(N363=$B$10,SUM($T$6:T363),0)),"")</f>
        <v/>
      </c>
      <c r="N363" s="2" t="str">
        <f t="shared" ca="1" si="67"/>
        <v/>
      </c>
      <c r="O363" s="84" t="str">
        <f t="shared" ca="1" si="72"/>
        <v/>
      </c>
      <c r="P363" s="84" t="str">
        <f t="shared" ca="1" si="73"/>
        <v/>
      </c>
      <c r="Q363" s="41" t="str">
        <f t="shared" ca="1" si="68"/>
        <v/>
      </c>
      <c r="R363" s="81" t="str">
        <f t="shared" ca="1" si="69"/>
        <v/>
      </c>
      <c r="S363" s="15" t="str">
        <f t="shared" ca="1" si="70"/>
        <v/>
      </c>
      <c r="T363" s="80" t="str">
        <f t="shared" ca="1" si="71"/>
        <v/>
      </c>
    </row>
    <row r="364" spans="4:20" x14ac:dyDescent="0.25">
      <c r="D364" s="26"/>
      <c r="E364" s="2" t="str">
        <f t="shared" ca="1" si="65"/>
        <v/>
      </c>
      <c r="F364" s="40" t="str">
        <f t="shared" ca="1" si="66"/>
        <v/>
      </c>
      <c r="G364" s="40" t="str">
        <f t="shared" ca="1" si="62"/>
        <v/>
      </c>
      <c r="H364" s="41" t="str">
        <f t="shared" ca="1" si="63"/>
        <v/>
      </c>
      <c r="I364" s="40" t="str">
        <f t="shared" ca="1" si="64"/>
        <v/>
      </c>
      <c r="J364" s="82"/>
      <c r="K364" s="82"/>
      <c r="M364" s="78" t="str">
        <f ca="1">IF(N364&lt;=$B$9,IF(N364&lt;$B$10,0,IF(N364=$B$10,SUM($T$6:T364),0)),"")</f>
        <v/>
      </c>
      <c r="N364" s="2" t="str">
        <f t="shared" ca="1" si="67"/>
        <v/>
      </c>
      <c r="O364" s="84" t="str">
        <f t="shared" ca="1" si="72"/>
        <v/>
      </c>
      <c r="P364" s="84" t="str">
        <f t="shared" ca="1" si="73"/>
        <v/>
      </c>
      <c r="Q364" s="41" t="str">
        <f t="shared" ca="1" si="68"/>
        <v/>
      </c>
      <c r="R364" s="81" t="str">
        <f t="shared" ca="1" si="69"/>
        <v/>
      </c>
      <c r="S364" s="15" t="str">
        <f t="shared" ca="1" si="70"/>
        <v/>
      </c>
      <c r="T364" s="80" t="str">
        <f t="shared" ca="1" si="71"/>
        <v/>
      </c>
    </row>
    <row r="365" spans="4:20" x14ac:dyDescent="0.25">
      <c r="D365" s="26"/>
      <c r="E365" s="2" t="str">
        <f t="shared" ca="1" si="65"/>
        <v/>
      </c>
      <c r="F365" s="40" t="str">
        <f t="shared" ca="1" si="66"/>
        <v/>
      </c>
      <c r="G365" s="40" t="str">
        <f t="shared" ca="1" si="62"/>
        <v/>
      </c>
      <c r="H365" s="41" t="str">
        <f t="shared" ca="1" si="63"/>
        <v/>
      </c>
      <c r="I365" s="40" t="str">
        <f t="shared" ca="1" si="64"/>
        <v/>
      </c>
      <c r="J365" s="82"/>
      <c r="K365" s="82"/>
      <c r="M365" s="78" t="str">
        <f ca="1">IF(N365&lt;=$B$9,IF(N365&lt;$B$10,0,IF(N365=$B$10,SUM($T$6:T365),0)),"")</f>
        <v/>
      </c>
      <c r="N365" s="2" t="str">
        <f t="shared" ca="1" si="67"/>
        <v/>
      </c>
      <c r="O365" s="84" t="str">
        <f t="shared" ca="1" si="72"/>
        <v/>
      </c>
      <c r="P365" s="84" t="str">
        <f t="shared" ca="1" si="73"/>
        <v/>
      </c>
      <c r="Q365" s="41" t="str">
        <f t="shared" ca="1" si="68"/>
        <v/>
      </c>
      <c r="R365" s="81" t="str">
        <f t="shared" ca="1" si="69"/>
        <v/>
      </c>
      <c r="S365" s="15" t="str">
        <f t="shared" ca="1" si="70"/>
        <v/>
      </c>
      <c r="T365" s="80" t="str">
        <f t="shared" ca="1" si="71"/>
        <v/>
      </c>
    </row>
    <row r="366" spans="4:20" x14ac:dyDescent="0.25">
      <c r="E366" s="2" t="str">
        <f t="shared" ca="1" si="65"/>
        <v/>
      </c>
      <c r="F366" s="40" t="str">
        <f t="shared" ca="1" si="66"/>
        <v/>
      </c>
      <c r="G366" s="40" t="str">
        <f t="shared" ca="1" si="62"/>
        <v/>
      </c>
      <c r="H366" s="41" t="str">
        <f t="shared" ca="1" si="63"/>
        <v/>
      </c>
      <c r="I366" s="40" t="str">
        <f t="shared" ca="1" si="64"/>
        <v/>
      </c>
      <c r="J366" s="82"/>
      <c r="K366" s="82"/>
      <c r="M366" s="78" t="str">
        <f ca="1">IF(N366&lt;=$B$9,IF(N366&lt;$B$10,0,IF(N366=$B$10,SUM($T$6:T366),0)),"")</f>
        <v/>
      </c>
      <c r="N366" s="2" t="str">
        <f t="shared" ca="1" si="67"/>
        <v/>
      </c>
      <c r="O366" s="84" t="str">
        <f t="shared" ca="1" si="72"/>
        <v/>
      </c>
      <c r="P366" s="84" t="str">
        <f t="shared" ca="1" si="73"/>
        <v/>
      </c>
      <c r="Q366" s="41" t="str">
        <f t="shared" ca="1" si="68"/>
        <v/>
      </c>
      <c r="R366" s="81" t="str">
        <f t="shared" ca="1" si="69"/>
        <v/>
      </c>
      <c r="S366" s="15" t="str">
        <f t="shared" ca="1" si="70"/>
        <v/>
      </c>
      <c r="T366" s="80" t="str">
        <f t="shared" ca="1" si="71"/>
        <v/>
      </c>
    </row>
    <row r="367" spans="4:20" x14ac:dyDescent="0.25">
      <c r="E367" s="2" t="str">
        <f t="shared" ca="1" si="65"/>
        <v/>
      </c>
      <c r="F367" s="40" t="str">
        <f t="shared" ca="1" si="66"/>
        <v/>
      </c>
      <c r="G367" s="40" t="str">
        <f t="shared" ca="1" si="62"/>
        <v/>
      </c>
      <c r="H367" s="41" t="str">
        <f t="shared" ca="1" si="63"/>
        <v/>
      </c>
      <c r="I367" s="40" t="str">
        <f t="shared" ca="1" si="64"/>
        <v/>
      </c>
      <c r="J367" s="82"/>
      <c r="K367" s="82"/>
      <c r="M367" s="78" t="str">
        <f ca="1">IF(N367&lt;=$B$9,IF(N367&lt;$B$10,0,IF(N367=$B$10,SUM($T$6:T367),0)),"")</f>
        <v/>
      </c>
      <c r="N367" s="2" t="str">
        <f t="shared" ca="1" si="67"/>
        <v/>
      </c>
      <c r="O367" s="84" t="str">
        <f t="shared" ca="1" si="72"/>
        <v/>
      </c>
      <c r="P367" s="84" t="str">
        <f t="shared" ca="1" si="73"/>
        <v/>
      </c>
      <c r="Q367" s="41" t="str">
        <f t="shared" ca="1" si="68"/>
        <v/>
      </c>
      <c r="R367" s="81" t="str">
        <f t="shared" ca="1" si="69"/>
        <v/>
      </c>
      <c r="S367" s="15" t="str">
        <f t="shared" ca="1" si="70"/>
        <v/>
      </c>
      <c r="T367" s="80" t="str">
        <f t="shared" ca="1" si="71"/>
        <v/>
      </c>
    </row>
    <row r="368" spans="4:20" x14ac:dyDescent="0.25">
      <c r="E368" s="2" t="str">
        <f t="shared" ca="1" si="65"/>
        <v/>
      </c>
      <c r="F368" s="40" t="str">
        <f t="shared" ca="1" si="66"/>
        <v/>
      </c>
      <c r="G368" s="40" t="str">
        <f t="shared" ca="1" si="62"/>
        <v/>
      </c>
      <c r="H368" s="41" t="str">
        <f t="shared" ca="1" si="63"/>
        <v/>
      </c>
      <c r="I368" s="40" t="str">
        <f t="shared" ca="1" si="64"/>
        <v/>
      </c>
      <c r="J368" s="82"/>
      <c r="K368" s="82"/>
      <c r="M368" s="78" t="str">
        <f ca="1">IF(N368&lt;=$B$9,IF(N368&lt;$B$10,0,IF(N368=$B$10,SUM($T$6:T368),0)),"")</f>
        <v/>
      </c>
      <c r="N368" s="2" t="str">
        <f t="shared" ca="1" si="67"/>
        <v/>
      </c>
      <c r="O368" s="84" t="str">
        <f t="shared" ca="1" si="72"/>
        <v/>
      </c>
      <c r="P368" s="84" t="str">
        <f t="shared" ca="1" si="73"/>
        <v/>
      </c>
      <c r="Q368" s="41" t="str">
        <f t="shared" ca="1" si="68"/>
        <v/>
      </c>
      <c r="R368" s="81" t="str">
        <f t="shared" ca="1" si="69"/>
        <v/>
      </c>
      <c r="S368" s="15" t="str">
        <f t="shared" ca="1" si="70"/>
        <v/>
      </c>
      <c r="T368" s="80" t="str">
        <f t="shared" ca="1" si="71"/>
        <v/>
      </c>
    </row>
    <row r="369" spans="5:20" x14ac:dyDescent="0.25">
      <c r="E369" s="2" t="str">
        <f t="shared" ca="1" si="65"/>
        <v/>
      </c>
      <c r="F369" s="40" t="str">
        <f t="shared" ca="1" si="66"/>
        <v/>
      </c>
      <c r="G369" s="40" t="str">
        <f t="shared" ca="1" si="62"/>
        <v/>
      </c>
      <c r="H369" s="41" t="str">
        <f t="shared" ca="1" si="63"/>
        <v/>
      </c>
      <c r="I369" s="40" t="str">
        <f t="shared" ca="1" si="64"/>
        <v/>
      </c>
      <c r="J369" s="82"/>
      <c r="K369" s="82"/>
      <c r="M369" s="78" t="str">
        <f ca="1">IF(N369&lt;=$B$9,IF(N369&lt;$B$10,0,IF(N369=$B$10,SUM($T$6:T369),0)),"")</f>
        <v/>
      </c>
      <c r="N369" s="2" t="str">
        <f t="shared" ca="1" si="67"/>
        <v/>
      </c>
      <c r="O369" s="84" t="str">
        <f t="shared" ca="1" si="72"/>
        <v/>
      </c>
      <c r="P369" s="84" t="str">
        <f t="shared" ca="1" si="73"/>
        <v/>
      </c>
      <c r="Q369" s="41" t="str">
        <f t="shared" ca="1" si="68"/>
        <v/>
      </c>
      <c r="R369" s="81" t="str">
        <f t="shared" ca="1" si="69"/>
        <v/>
      </c>
      <c r="S369" s="15" t="str">
        <f t="shared" ca="1" si="70"/>
        <v/>
      </c>
      <c r="T369" s="80" t="str">
        <f t="shared" ca="1" si="71"/>
        <v/>
      </c>
    </row>
    <row r="370" spans="5:20" x14ac:dyDescent="0.25">
      <c r="E370" s="2" t="str">
        <f t="shared" ca="1" si="65"/>
        <v/>
      </c>
      <c r="F370" s="40" t="str">
        <f t="shared" ca="1" si="66"/>
        <v/>
      </c>
      <c r="G370" s="40" t="str">
        <f t="shared" ca="1" si="62"/>
        <v/>
      </c>
      <c r="H370" s="41" t="str">
        <f t="shared" ca="1" si="63"/>
        <v/>
      </c>
      <c r="I370" s="40" t="str">
        <f t="shared" ca="1" si="64"/>
        <v/>
      </c>
      <c r="J370" s="82"/>
      <c r="K370" s="82"/>
      <c r="M370" s="78" t="str">
        <f ca="1">IF(N370&lt;=$B$9,IF(N370&lt;$B$10,0,IF(N370=$B$10,SUM($T$6:T370),0)),"")</f>
        <v/>
      </c>
      <c r="N370" s="2" t="str">
        <f t="shared" ca="1" si="67"/>
        <v/>
      </c>
      <c r="O370" s="84" t="str">
        <f t="shared" ca="1" si="72"/>
        <v/>
      </c>
      <c r="P370" s="84" t="str">
        <f t="shared" ca="1" si="73"/>
        <v/>
      </c>
      <c r="Q370" s="41" t="str">
        <f t="shared" ca="1" si="68"/>
        <v/>
      </c>
      <c r="R370" s="81" t="str">
        <f t="shared" ca="1" si="69"/>
        <v/>
      </c>
      <c r="S370" s="15" t="str">
        <f t="shared" ca="1" si="70"/>
        <v/>
      </c>
      <c r="T370" s="80" t="str">
        <f t="shared" ca="1" si="71"/>
        <v/>
      </c>
    </row>
    <row r="371" spans="5:20" x14ac:dyDescent="0.25">
      <c r="E371" s="2" t="str">
        <f t="shared" ca="1" si="65"/>
        <v/>
      </c>
      <c r="F371" s="40" t="str">
        <f t="shared" ca="1" si="66"/>
        <v/>
      </c>
      <c r="G371" s="40" t="str">
        <f t="shared" ca="1" si="62"/>
        <v/>
      </c>
      <c r="H371" s="41" t="str">
        <f t="shared" ca="1" si="63"/>
        <v/>
      </c>
      <c r="I371" s="40" t="str">
        <f t="shared" ca="1" si="64"/>
        <v/>
      </c>
      <c r="J371" s="82"/>
      <c r="K371" s="82"/>
      <c r="M371" s="78" t="str">
        <f ca="1">IF(N371&lt;=$B$9,IF(N371&lt;$B$10,0,IF(N371=$B$10,SUM($T$6:T371),0)),"")</f>
        <v/>
      </c>
      <c r="N371" s="2" t="str">
        <f t="shared" ca="1" si="67"/>
        <v/>
      </c>
      <c r="O371" s="84" t="str">
        <f t="shared" ca="1" si="72"/>
        <v/>
      </c>
      <c r="P371" s="84" t="str">
        <f t="shared" ca="1" si="73"/>
        <v/>
      </c>
      <c r="Q371" s="41" t="str">
        <f t="shared" ca="1" si="68"/>
        <v/>
      </c>
      <c r="R371" s="81" t="str">
        <f t="shared" ca="1" si="69"/>
        <v/>
      </c>
      <c r="S371" s="15" t="str">
        <f t="shared" ca="1" si="70"/>
        <v/>
      </c>
      <c r="T371" s="80" t="str">
        <f t="shared" ca="1" si="71"/>
        <v/>
      </c>
    </row>
    <row r="372" spans="5:20" x14ac:dyDescent="0.25">
      <c r="E372" s="2" t="str">
        <f t="shared" ca="1" si="65"/>
        <v/>
      </c>
      <c r="F372" s="40" t="str">
        <f t="shared" ca="1" si="66"/>
        <v/>
      </c>
      <c r="G372" s="40" t="str">
        <f t="shared" ca="1" si="62"/>
        <v/>
      </c>
      <c r="H372" s="41" t="str">
        <f t="shared" ca="1" si="63"/>
        <v/>
      </c>
      <c r="I372" s="40" t="str">
        <f t="shared" ca="1" si="64"/>
        <v/>
      </c>
      <c r="J372" s="82"/>
      <c r="K372" s="82"/>
      <c r="M372" s="78" t="str">
        <f ca="1">IF(N372&lt;=$B$9,IF(N372&lt;$B$10,0,IF(N372=$B$10,SUM($T$6:T372),0)),"")</f>
        <v/>
      </c>
      <c r="N372" s="2" t="str">
        <f t="shared" ca="1" si="67"/>
        <v/>
      </c>
      <c r="O372" s="84" t="str">
        <f t="shared" ca="1" si="72"/>
        <v/>
      </c>
      <c r="P372" s="84" t="str">
        <f t="shared" ca="1" si="73"/>
        <v/>
      </c>
      <c r="Q372" s="41" t="str">
        <f t="shared" ca="1" si="68"/>
        <v/>
      </c>
      <c r="R372" s="81" t="str">
        <f t="shared" ca="1" si="69"/>
        <v/>
      </c>
      <c r="S372" s="15" t="str">
        <f t="shared" ca="1" si="70"/>
        <v/>
      </c>
      <c r="T372" s="80" t="str">
        <f t="shared" ca="1" si="71"/>
        <v/>
      </c>
    </row>
    <row r="373" spans="5:20" x14ac:dyDescent="0.25">
      <c r="E373" s="2" t="str">
        <f t="shared" ca="1" si="65"/>
        <v/>
      </c>
      <c r="F373" s="40" t="str">
        <f t="shared" ca="1" si="66"/>
        <v/>
      </c>
      <c r="G373" s="40" t="str">
        <f t="shared" ca="1" si="62"/>
        <v/>
      </c>
      <c r="H373" s="41" t="str">
        <f t="shared" ca="1" si="63"/>
        <v/>
      </c>
      <c r="I373" s="40" t="str">
        <f t="shared" ca="1" si="64"/>
        <v/>
      </c>
      <c r="J373" s="82"/>
      <c r="K373" s="82"/>
      <c r="M373" s="78" t="str">
        <f ca="1">IF(N373&lt;=$B$9,IF(N373&lt;$B$10,0,IF(N373=$B$10,SUM($T$6:T373),0)),"")</f>
        <v/>
      </c>
      <c r="N373" s="2" t="str">
        <f t="shared" ca="1" si="67"/>
        <v/>
      </c>
      <c r="O373" s="84" t="str">
        <f t="shared" ca="1" si="72"/>
        <v/>
      </c>
      <c r="P373" s="84" t="str">
        <f t="shared" ca="1" si="73"/>
        <v/>
      </c>
      <c r="Q373" s="41" t="str">
        <f t="shared" ca="1" si="68"/>
        <v/>
      </c>
      <c r="R373" s="81" t="str">
        <f t="shared" ca="1" si="69"/>
        <v/>
      </c>
      <c r="S373" s="15" t="str">
        <f t="shared" ca="1" si="70"/>
        <v/>
      </c>
      <c r="T373" s="80" t="str">
        <f t="shared" ca="1" si="71"/>
        <v/>
      </c>
    </row>
    <row r="374" spans="5:20" x14ac:dyDescent="0.25">
      <c r="E374" s="2" t="str">
        <f t="shared" ca="1" si="65"/>
        <v/>
      </c>
      <c r="F374" s="40" t="str">
        <f t="shared" ca="1" si="66"/>
        <v/>
      </c>
      <c r="G374" s="40" t="str">
        <f t="shared" ca="1" si="62"/>
        <v/>
      </c>
      <c r="H374" s="41" t="str">
        <f t="shared" ca="1" si="63"/>
        <v/>
      </c>
      <c r="I374" s="40" t="str">
        <f t="shared" ca="1" si="64"/>
        <v/>
      </c>
      <c r="J374" s="82"/>
      <c r="K374" s="82"/>
      <c r="M374" s="78" t="str">
        <f ca="1">IF(N374&lt;=$B$9,IF(N374&lt;$B$10,0,IF(N374=$B$10,SUM($T$6:T374),0)),"")</f>
        <v/>
      </c>
      <c r="N374" s="2" t="str">
        <f t="shared" ca="1" si="67"/>
        <v/>
      </c>
      <c r="O374" s="84" t="str">
        <f t="shared" ca="1" si="72"/>
        <v/>
      </c>
      <c r="P374" s="84" t="str">
        <f t="shared" ca="1" si="73"/>
        <v/>
      </c>
      <c r="Q374" s="41" t="str">
        <f t="shared" ca="1" si="68"/>
        <v/>
      </c>
      <c r="R374" s="81" t="str">
        <f t="shared" ca="1" si="69"/>
        <v/>
      </c>
      <c r="S374" s="15" t="str">
        <f t="shared" ca="1" si="70"/>
        <v/>
      </c>
      <c r="T374" s="80" t="str">
        <f t="shared" ca="1" si="71"/>
        <v/>
      </c>
    </row>
    <row r="375" spans="5:20" x14ac:dyDescent="0.25">
      <c r="E375" s="2" t="str">
        <f t="shared" ca="1" si="65"/>
        <v/>
      </c>
      <c r="F375" s="40" t="str">
        <f t="shared" ca="1" si="66"/>
        <v/>
      </c>
      <c r="G375" s="40" t="str">
        <f t="shared" ca="1" si="62"/>
        <v/>
      </c>
      <c r="H375" s="41" t="str">
        <f t="shared" ca="1" si="63"/>
        <v/>
      </c>
      <c r="I375" s="40" t="str">
        <f t="shared" ca="1" si="64"/>
        <v/>
      </c>
      <c r="J375" s="82"/>
      <c r="K375" s="82"/>
      <c r="M375" s="78" t="str">
        <f ca="1">IF(N375&lt;=$B$9,IF(N375&lt;$B$10,0,IF(N375=$B$10,SUM($T$6:T375),0)),"")</f>
        <v/>
      </c>
      <c r="N375" s="2" t="str">
        <f t="shared" ca="1" si="67"/>
        <v/>
      </c>
      <c r="O375" s="84" t="str">
        <f t="shared" ca="1" si="72"/>
        <v/>
      </c>
      <c r="P375" s="84" t="str">
        <f t="shared" ca="1" si="73"/>
        <v/>
      </c>
      <c r="Q375" s="41" t="str">
        <f t="shared" ca="1" si="68"/>
        <v/>
      </c>
      <c r="R375" s="81" t="str">
        <f t="shared" ca="1" si="69"/>
        <v/>
      </c>
      <c r="S375" s="15" t="str">
        <f t="shared" ca="1" si="70"/>
        <v/>
      </c>
      <c r="T375" s="80" t="str">
        <f t="shared" ca="1" si="71"/>
        <v/>
      </c>
    </row>
    <row r="376" spans="5:20" x14ac:dyDescent="0.25">
      <c r="E376" s="2" t="str">
        <f t="shared" ca="1" si="65"/>
        <v/>
      </c>
      <c r="F376" s="40" t="str">
        <f t="shared" ca="1" si="66"/>
        <v/>
      </c>
      <c r="G376" s="40" t="str">
        <f t="shared" ca="1" si="62"/>
        <v/>
      </c>
      <c r="H376" s="41" t="str">
        <f t="shared" ca="1" si="63"/>
        <v/>
      </c>
      <c r="I376" s="40" t="str">
        <f t="shared" ca="1" si="64"/>
        <v/>
      </c>
      <c r="J376" s="82"/>
      <c r="K376" s="82"/>
      <c r="M376" s="78" t="str">
        <f ca="1">IF(N376&lt;=$B$9,IF(N376&lt;$B$10,0,IF(N376=$B$10,SUM($T$6:T376),0)),"")</f>
        <v/>
      </c>
      <c r="N376" s="2" t="str">
        <f t="shared" ca="1" si="67"/>
        <v/>
      </c>
      <c r="O376" s="84" t="str">
        <f t="shared" ca="1" si="72"/>
        <v/>
      </c>
      <c r="P376" s="84" t="str">
        <f t="shared" ca="1" si="73"/>
        <v/>
      </c>
      <c r="Q376" s="41" t="str">
        <f t="shared" ca="1" si="68"/>
        <v/>
      </c>
      <c r="R376" s="81" t="str">
        <f t="shared" ca="1" si="69"/>
        <v/>
      </c>
      <c r="S376" s="15" t="str">
        <f t="shared" ca="1" si="70"/>
        <v/>
      </c>
      <c r="T376" s="80" t="str">
        <f t="shared" ca="1" si="71"/>
        <v/>
      </c>
    </row>
    <row r="377" spans="5:20" x14ac:dyDescent="0.25">
      <c r="E377" s="2" t="str">
        <f t="shared" ca="1" si="65"/>
        <v/>
      </c>
      <c r="F377" s="40" t="str">
        <f t="shared" ca="1" si="66"/>
        <v/>
      </c>
      <c r="G377" s="40" t="str">
        <f t="shared" ca="1" si="62"/>
        <v/>
      </c>
      <c r="H377" s="41" t="str">
        <f t="shared" ca="1" si="63"/>
        <v/>
      </c>
      <c r="I377" s="40" t="str">
        <f t="shared" ca="1" si="64"/>
        <v/>
      </c>
      <c r="J377" s="82"/>
      <c r="K377" s="82"/>
      <c r="M377" s="78" t="str">
        <f ca="1">IF(N377&lt;=$B$9,IF(N377&lt;$B$10,0,IF(N377=$B$10,SUM($T$6:T377),0)),"")</f>
        <v/>
      </c>
      <c r="N377" s="2" t="str">
        <f t="shared" ca="1" si="67"/>
        <v/>
      </c>
      <c r="O377" s="84" t="str">
        <f t="shared" ca="1" si="72"/>
        <v/>
      </c>
      <c r="P377" s="84" t="str">
        <f t="shared" ca="1" si="73"/>
        <v/>
      </c>
      <c r="Q377" s="41" t="str">
        <f t="shared" ca="1" si="68"/>
        <v/>
      </c>
      <c r="R377" s="81" t="str">
        <f t="shared" ca="1" si="69"/>
        <v/>
      </c>
      <c r="S377" s="15" t="str">
        <f t="shared" ca="1" si="70"/>
        <v/>
      </c>
      <c r="T377" s="80" t="str">
        <f t="shared" ca="1" si="71"/>
        <v/>
      </c>
    </row>
    <row r="378" spans="5:20" x14ac:dyDescent="0.25">
      <c r="E378" s="2" t="str">
        <f t="shared" ca="1" si="65"/>
        <v/>
      </c>
      <c r="F378" s="40" t="str">
        <f t="shared" ca="1" si="66"/>
        <v/>
      </c>
      <c r="G378" s="40" t="str">
        <f t="shared" ca="1" si="62"/>
        <v/>
      </c>
      <c r="H378" s="41" t="str">
        <f t="shared" ca="1" si="63"/>
        <v/>
      </c>
      <c r="I378" s="40" t="str">
        <f t="shared" ca="1" si="64"/>
        <v/>
      </c>
      <c r="J378" s="82"/>
      <c r="K378" s="82"/>
      <c r="M378" s="78" t="str">
        <f ca="1">IF(N378&lt;=$B$9,IF(N378&lt;$B$10,0,IF(N378=$B$10,SUM($T$6:T378),0)),"")</f>
        <v/>
      </c>
      <c r="N378" s="2" t="str">
        <f t="shared" ca="1" si="67"/>
        <v/>
      </c>
      <c r="O378" s="84" t="str">
        <f t="shared" ca="1" si="72"/>
        <v/>
      </c>
      <c r="P378" s="84" t="str">
        <f t="shared" ca="1" si="73"/>
        <v/>
      </c>
      <c r="Q378" s="41" t="str">
        <f t="shared" ca="1" si="68"/>
        <v/>
      </c>
      <c r="R378" s="81" t="str">
        <f t="shared" ca="1" si="69"/>
        <v/>
      </c>
      <c r="S378" s="15" t="str">
        <f t="shared" ca="1" si="70"/>
        <v/>
      </c>
      <c r="T378" s="80" t="str">
        <f t="shared" ca="1" si="71"/>
        <v/>
      </c>
    </row>
    <row r="379" spans="5:20" x14ac:dyDescent="0.25">
      <c r="E379" s="2" t="str">
        <f t="shared" ca="1" si="65"/>
        <v/>
      </c>
      <c r="F379" s="40" t="str">
        <f t="shared" ca="1" si="66"/>
        <v/>
      </c>
      <c r="G379" s="40" t="str">
        <f t="shared" ca="1" si="62"/>
        <v/>
      </c>
      <c r="H379" s="41" t="str">
        <f t="shared" ca="1" si="63"/>
        <v/>
      </c>
      <c r="I379" s="40" t="str">
        <f t="shared" ca="1" si="64"/>
        <v/>
      </c>
      <c r="J379" s="82"/>
      <c r="K379" s="82"/>
      <c r="M379" s="78" t="str">
        <f ca="1">IF(N379&lt;=$B$9,IF(N379&lt;$B$10,0,IF(N379=$B$10,SUM($T$6:T379),0)),"")</f>
        <v/>
      </c>
      <c r="N379" s="2" t="str">
        <f t="shared" ca="1" si="67"/>
        <v/>
      </c>
      <c r="O379" s="84" t="str">
        <f t="shared" ca="1" si="72"/>
        <v/>
      </c>
      <c r="P379" s="84" t="str">
        <f t="shared" ca="1" si="73"/>
        <v/>
      </c>
      <c r="Q379" s="41" t="str">
        <f t="shared" ca="1" si="68"/>
        <v/>
      </c>
      <c r="R379" s="81" t="str">
        <f t="shared" ca="1" si="69"/>
        <v/>
      </c>
      <c r="S379" s="15" t="str">
        <f t="shared" ca="1" si="70"/>
        <v/>
      </c>
      <c r="T379" s="80" t="str">
        <f t="shared" ca="1" si="71"/>
        <v/>
      </c>
    </row>
    <row r="380" spans="5:20" x14ac:dyDescent="0.25">
      <c r="E380" s="2" t="str">
        <f t="shared" ca="1" si="65"/>
        <v/>
      </c>
      <c r="F380" s="40" t="str">
        <f t="shared" ca="1" si="66"/>
        <v/>
      </c>
      <c r="G380" s="40" t="str">
        <f t="shared" ca="1" si="62"/>
        <v/>
      </c>
      <c r="H380" s="41" t="str">
        <f t="shared" ca="1" si="63"/>
        <v/>
      </c>
      <c r="I380" s="40" t="str">
        <f t="shared" ca="1" si="64"/>
        <v/>
      </c>
      <c r="J380" s="82"/>
      <c r="K380" s="82"/>
      <c r="M380" s="78" t="str">
        <f ca="1">IF(N380&lt;=$B$9,IF(N380&lt;$B$10,0,IF(N380=$B$10,SUM($T$6:T380),0)),"")</f>
        <v/>
      </c>
      <c r="N380" s="2" t="str">
        <f t="shared" ca="1" si="67"/>
        <v/>
      </c>
      <c r="O380" s="84" t="str">
        <f t="shared" ca="1" si="72"/>
        <v/>
      </c>
      <c r="P380" s="84" t="str">
        <f t="shared" ca="1" si="73"/>
        <v/>
      </c>
      <c r="Q380" s="41" t="str">
        <f t="shared" ca="1" si="68"/>
        <v/>
      </c>
      <c r="R380" s="81" t="str">
        <f t="shared" ca="1" si="69"/>
        <v/>
      </c>
      <c r="S380" s="15" t="str">
        <f t="shared" ca="1" si="70"/>
        <v/>
      </c>
      <c r="T380" s="80" t="str">
        <f t="shared" ca="1" si="71"/>
        <v/>
      </c>
    </row>
    <row r="381" spans="5:20" x14ac:dyDescent="0.25">
      <c r="E381" s="2" t="str">
        <f t="shared" ca="1" si="65"/>
        <v/>
      </c>
      <c r="F381" s="40" t="str">
        <f t="shared" ca="1" si="66"/>
        <v/>
      </c>
      <c r="G381" s="40" t="str">
        <f t="shared" ca="1" si="62"/>
        <v/>
      </c>
      <c r="H381" s="41" t="str">
        <f t="shared" ca="1" si="63"/>
        <v/>
      </c>
      <c r="I381" s="40" t="str">
        <f t="shared" ca="1" si="64"/>
        <v/>
      </c>
      <c r="J381" s="82"/>
      <c r="K381" s="82"/>
      <c r="M381" s="78" t="str">
        <f ca="1">IF(N381&lt;=$B$9,IF(N381&lt;$B$10,0,IF(N381=$B$10,SUM($T$6:T381),0)),"")</f>
        <v/>
      </c>
      <c r="N381" s="2" t="str">
        <f t="shared" ca="1" si="67"/>
        <v/>
      </c>
      <c r="O381" s="84" t="str">
        <f t="shared" ca="1" si="72"/>
        <v/>
      </c>
      <c r="P381" s="84" t="str">
        <f t="shared" ca="1" si="73"/>
        <v/>
      </c>
      <c r="Q381" s="41" t="str">
        <f t="shared" ca="1" si="68"/>
        <v/>
      </c>
      <c r="R381" s="81" t="str">
        <f t="shared" ca="1" si="69"/>
        <v/>
      </c>
      <c r="S381" s="15" t="str">
        <f t="shared" ca="1" si="70"/>
        <v/>
      </c>
      <c r="T381" s="80" t="str">
        <f t="shared" ca="1" si="71"/>
        <v/>
      </c>
    </row>
    <row r="382" spans="5:20" x14ac:dyDescent="0.25">
      <c r="E382" s="2" t="str">
        <f t="shared" ca="1" si="65"/>
        <v/>
      </c>
      <c r="F382" s="40" t="str">
        <f t="shared" ca="1" si="66"/>
        <v/>
      </c>
      <c r="G382" s="40" t="str">
        <f t="shared" ca="1" si="62"/>
        <v/>
      </c>
      <c r="H382" s="41" t="str">
        <f t="shared" ca="1" si="63"/>
        <v/>
      </c>
      <c r="I382" s="40" t="str">
        <f t="shared" ca="1" si="64"/>
        <v/>
      </c>
      <c r="J382" s="82"/>
      <c r="K382" s="82"/>
      <c r="M382" s="78" t="str">
        <f ca="1">IF(N382&lt;=$B$9,IF(N382&lt;$B$10,0,IF(N382=$B$10,SUM($T$6:T382),0)),"")</f>
        <v/>
      </c>
      <c r="N382" s="2" t="str">
        <f t="shared" ca="1" si="67"/>
        <v/>
      </c>
      <c r="O382" s="84" t="str">
        <f t="shared" ca="1" si="72"/>
        <v/>
      </c>
      <c r="P382" s="84" t="str">
        <f t="shared" ca="1" si="73"/>
        <v/>
      </c>
      <c r="Q382" s="41" t="str">
        <f t="shared" ca="1" si="68"/>
        <v/>
      </c>
      <c r="R382" s="81" t="str">
        <f t="shared" ca="1" si="69"/>
        <v/>
      </c>
      <c r="S382" s="15" t="str">
        <f t="shared" ca="1" si="70"/>
        <v/>
      </c>
      <c r="T382" s="80" t="str">
        <f t="shared" ca="1" si="71"/>
        <v/>
      </c>
    </row>
    <row r="383" spans="5:20" x14ac:dyDescent="0.25">
      <c r="E383" s="2" t="str">
        <f t="shared" ca="1" si="65"/>
        <v/>
      </c>
      <c r="F383" s="40" t="str">
        <f t="shared" ca="1" si="66"/>
        <v/>
      </c>
      <c r="G383" s="40" t="str">
        <f t="shared" ca="1" si="62"/>
        <v/>
      </c>
      <c r="H383" s="41" t="str">
        <f t="shared" ca="1" si="63"/>
        <v/>
      </c>
      <c r="I383" s="40" t="str">
        <f t="shared" ca="1" si="64"/>
        <v/>
      </c>
      <c r="J383" s="82"/>
      <c r="K383" s="82"/>
      <c r="M383" s="78" t="str">
        <f ca="1">IF(N383&lt;=$B$9,IF(N383&lt;$B$10,0,IF(N383=$B$10,SUM($T$6:T383),0)),"")</f>
        <v/>
      </c>
      <c r="N383" s="2" t="str">
        <f t="shared" ca="1" si="67"/>
        <v/>
      </c>
      <c r="O383" s="84" t="str">
        <f t="shared" ca="1" si="72"/>
        <v/>
      </c>
      <c r="P383" s="84" t="str">
        <f t="shared" ca="1" si="73"/>
        <v/>
      </c>
      <c r="Q383" s="41" t="str">
        <f t="shared" ca="1" si="68"/>
        <v/>
      </c>
      <c r="R383" s="81" t="str">
        <f t="shared" ca="1" si="69"/>
        <v/>
      </c>
      <c r="S383" s="15" t="str">
        <f t="shared" ca="1" si="70"/>
        <v/>
      </c>
      <c r="T383" s="80" t="str">
        <f t="shared" ca="1" si="71"/>
        <v/>
      </c>
    </row>
    <row r="384" spans="5:20" x14ac:dyDescent="0.25">
      <c r="E384" s="2" t="str">
        <f t="shared" ca="1" si="65"/>
        <v/>
      </c>
      <c r="F384" s="40" t="str">
        <f t="shared" ca="1" si="66"/>
        <v/>
      </c>
      <c r="G384" s="40" t="str">
        <f t="shared" ca="1" si="62"/>
        <v/>
      </c>
      <c r="H384" s="41" t="str">
        <f t="shared" ca="1" si="63"/>
        <v/>
      </c>
      <c r="I384" s="40" t="str">
        <f t="shared" ca="1" si="64"/>
        <v/>
      </c>
      <c r="J384" s="82"/>
      <c r="K384" s="82"/>
      <c r="M384" s="78" t="str">
        <f ca="1">IF(N384&lt;=$B$9,IF(N384&lt;$B$10,0,IF(N384=$B$10,SUM($T$6:T384),0)),"")</f>
        <v/>
      </c>
      <c r="N384" s="2" t="str">
        <f t="shared" ca="1" si="67"/>
        <v/>
      </c>
      <c r="O384" s="84" t="str">
        <f t="shared" ca="1" si="72"/>
        <v/>
      </c>
      <c r="P384" s="84" t="str">
        <f t="shared" ca="1" si="73"/>
        <v/>
      </c>
      <c r="Q384" s="41" t="str">
        <f t="shared" ca="1" si="68"/>
        <v/>
      </c>
      <c r="R384" s="81" t="str">
        <f t="shared" ca="1" si="69"/>
        <v/>
      </c>
      <c r="S384" s="15" t="str">
        <f t="shared" ca="1" si="70"/>
        <v/>
      </c>
      <c r="T384" s="80" t="str">
        <f t="shared" ca="1" si="71"/>
        <v/>
      </c>
    </row>
    <row r="385" spans="5:20" x14ac:dyDescent="0.25">
      <c r="E385" s="2" t="str">
        <f t="shared" ca="1" si="65"/>
        <v/>
      </c>
      <c r="F385" s="40" t="str">
        <f t="shared" ca="1" si="66"/>
        <v/>
      </c>
      <c r="G385" s="40" t="str">
        <f t="shared" ca="1" si="62"/>
        <v/>
      </c>
      <c r="H385" s="41" t="str">
        <f t="shared" ca="1" si="63"/>
        <v/>
      </c>
      <c r="I385" s="40" t="str">
        <f t="shared" ca="1" si="64"/>
        <v/>
      </c>
      <c r="J385" s="82"/>
      <c r="K385" s="82"/>
      <c r="M385" s="78" t="str">
        <f ca="1">IF(N385&lt;=$B$9,IF(N385&lt;$B$10,0,IF(N385=$B$10,SUM($T$6:T385),0)),"")</f>
        <v/>
      </c>
      <c r="N385" s="2" t="str">
        <f t="shared" ca="1" si="67"/>
        <v/>
      </c>
      <c r="O385" s="84" t="str">
        <f t="shared" ca="1" si="72"/>
        <v/>
      </c>
      <c r="P385" s="84" t="str">
        <f t="shared" ca="1" si="73"/>
        <v/>
      </c>
      <c r="Q385" s="41" t="str">
        <f t="shared" ca="1" si="68"/>
        <v/>
      </c>
      <c r="R385" s="81" t="str">
        <f t="shared" ca="1" si="69"/>
        <v/>
      </c>
      <c r="S385" s="15" t="str">
        <f t="shared" ca="1" si="70"/>
        <v/>
      </c>
      <c r="T385" s="80" t="str">
        <f t="shared" ca="1" si="71"/>
        <v/>
      </c>
    </row>
  </sheetData>
  <sheetProtection password="F1E1" sheet="1" selectLockedCells="1"/>
  <conditionalFormatting sqref="M6:M385">
    <cfRule type="cellIs" dxfId="2" priority="5" operator="equal">
      <formula>$M$5</formula>
    </cfRule>
  </conditionalFormatting>
  <conditionalFormatting sqref="N6:Q11">
    <cfRule type="containsBlanks" dxfId="1" priority="7">
      <formula>LEN(TRIM(N6))=0</formula>
    </cfRule>
  </conditionalFormatting>
  <conditionalFormatting sqref="L2:R1048576">
    <cfRule type="expression" dxfId="0" priority="1">
      <formula>$B$10=0</formula>
    </cfRule>
  </conditionalFormatting>
  <hyperlinks>
    <hyperlink ref="D1" location="Symulacja!A3" display="Powrót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Symulacja</vt:lpstr>
      <vt:lpstr>Harmonogramy spłat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2020-06-03T19:33:19Z</dcterms:modified>
</cp:coreProperties>
</file>